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61431\Downloads\"/>
    </mc:Choice>
  </mc:AlternateContent>
  <xr:revisionPtr revIDLastSave="0" documentId="13_ncr:1_{E794EE6B-A390-4C01-8B4B-64E76212364E}" xr6:coauthVersionLast="45" xr6:coauthVersionMax="45" xr10:uidLastSave="{00000000-0000-0000-0000-000000000000}"/>
  <bookViews>
    <workbookView xWindow="-98" yWindow="-98" windowWidth="20715" windowHeight="13276" xr2:uid="{C38BC879-E653-4938-929B-5B9DD6A7D086}"/>
  </bookViews>
  <sheets>
    <sheet name="Data" sheetId="1" r:id="rId1"/>
    <sheet name="Summary" sheetId="2" r:id="rId2"/>
    <sheet name="Reference" sheetId="4" state="veryHidden" r:id="rId3"/>
    <sheet name="Indicator" sheetId="3" r:id="rId4"/>
  </sheets>
  <externalReferences>
    <externalReference r:id="rId5"/>
  </externalReferences>
  <definedNames>
    <definedName name="_ftn2" localSheetId="3">Indicator!#REF!</definedName>
    <definedName name="_ftn3" localSheetId="3">Indicator!#REF!</definedName>
    <definedName name="_ftn4" localSheetId="3">Indicator!#REF!</definedName>
    <definedName name="_ftnref1" localSheetId="3">Indicator!$A$8</definedName>
    <definedName name="_ftnref4" localSheetId="3">Indicator!#REF!</definedName>
    <definedName name="Adult_bed_number">Data!$C$8</definedName>
    <definedName name="Ages">[1]Data!$H$14:$H$112</definedName>
    <definedName name="Audit_date">Data!$C$6</definedName>
    <definedName name="Documentation_location">[1]Reference!$H$21:$H$24</definedName>
    <definedName name="EDS_in_use">Data!$F$6</definedName>
    <definedName name="Hospital_name">Data!$C$7</definedName>
    <definedName name="Indicator_name">Reference!$B$10</definedName>
    <definedName name="Indicator_number">Reference!$B$9</definedName>
    <definedName name="pt_age">Data!$O$15:$O$113</definedName>
    <definedName name="q4_and_q5_match">Reference!$K$14:$K$112</definedName>
    <definedName name="question2">Data!$G$15:$G$113</definedName>
    <definedName name="rec_loc">Reference!$H$27:$H$31</definedName>
    <definedName name="Total_Audits">Summary!$B$10</definedName>
    <definedName name="Warfarin_education">[1]Reference!$H$29:$H$32</definedName>
    <definedName name="YN_List">Reference!$H$8:$H$9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19" i="2" l="1"/>
  <c r="D19" i="2"/>
  <c r="B1" i="2" l="1"/>
  <c r="B2" i="1"/>
  <c r="E23" i="2" l="1"/>
  <c r="D23" i="2"/>
  <c r="G15" i="2"/>
  <c r="F15" i="2"/>
  <c r="E15" i="2"/>
  <c r="D15" i="2"/>
  <c r="D10" i="2"/>
  <c r="K15" i="4" l="1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4" i="4"/>
  <c r="B10" i="2" l="1"/>
  <c r="E11" i="2" s="1"/>
  <c r="C27" i="2" l="1"/>
  <c r="D16" i="2"/>
  <c r="E16" i="2"/>
  <c r="E24" i="2"/>
  <c r="F16" i="2"/>
  <c r="D24" i="2"/>
  <c r="E20" i="2"/>
  <c r="D20" i="2"/>
  <c r="G16" i="2"/>
  <c r="D11" i="2"/>
  <c r="E27" i="2"/>
  <c r="D27" i="2"/>
  <c r="E10" i="4"/>
  <c r="E9" i="4"/>
  <c r="C5" i="2"/>
  <c r="C7" i="2"/>
  <c r="C6" i="2"/>
  <c r="B4" i="1"/>
</calcChain>
</file>

<file path=xl/sharedStrings.xml><?xml version="1.0" encoding="utf-8"?>
<sst xmlns="http://schemas.openxmlformats.org/spreadsheetml/2006/main" count="122" uniqueCount="95">
  <si>
    <t>Hospital name:</t>
  </si>
  <si>
    <t>Number of adult beds in the hospital:</t>
  </si>
  <si>
    <t>Date of audit:</t>
  </si>
  <si>
    <t>Patient Audit Number</t>
  </si>
  <si>
    <t>Comments</t>
  </si>
  <si>
    <t>Audit date:</t>
  </si>
  <si>
    <t>Total Number of Patients Audited</t>
  </si>
  <si>
    <t>Criteria</t>
  </si>
  <si>
    <t>Number of patients</t>
  </si>
  <si>
    <t xml:space="preserve">Percentage </t>
  </si>
  <si>
    <t>Summary of each data point</t>
  </si>
  <si>
    <t>Data point</t>
  </si>
  <si>
    <t>Percentage of total audits</t>
  </si>
  <si>
    <t>Age data (years)</t>
  </si>
  <si>
    <t>Average age</t>
  </si>
  <si>
    <t>Youngest age</t>
  </si>
  <si>
    <t>Oldest age</t>
  </si>
  <si>
    <t>Reference sheet</t>
  </si>
  <si>
    <t>The reference sheet should only be edited by an authorised IT consulant or executive members of NSW TAG. Inadvertent changes can have impact across the entire workbook.</t>
  </si>
  <si>
    <t>This sheet contains the common variable areas within each tool to allow for rapid development and alteration.</t>
  </si>
  <si>
    <t>It contains information regarding formula derivation and effects.</t>
  </si>
  <si>
    <t>Common variables</t>
  </si>
  <si>
    <t>Derived information</t>
  </si>
  <si>
    <t>YesNo List</t>
  </si>
  <si>
    <t>Yes</t>
  </si>
  <si>
    <t>Indicator number:</t>
  </si>
  <si>
    <t>No</t>
  </si>
  <si>
    <t>Indicator name:</t>
  </si>
  <si>
    <t>Number of adult beds:</t>
  </si>
  <si>
    <t>[N/A]</t>
  </si>
  <si>
    <t>N/A</t>
  </si>
  <si>
    <t>Local guideline affected:</t>
  </si>
  <si>
    <t>Risk categories</t>
  </si>
  <si>
    <t>High risk</t>
  </si>
  <si>
    <t>Minimal risk</t>
  </si>
  <si>
    <t>Patient categories</t>
  </si>
  <si>
    <t>Medical</t>
  </si>
  <si>
    <t>Surgical</t>
  </si>
  <si>
    <t>Oncology</t>
  </si>
  <si>
    <t>Obstetrics</t>
  </si>
  <si>
    <t>Other</t>
  </si>
  <si>
    <t>Documentation location</t>
  </si>
  <si>
    <t>NIMC</t>
  </si>
  <si>
    <t>Medical notes</t>
  </si>
  <si>
    <t>Nursing notes</t>
  </si>
  <si>
    <t>recommendation location</t>
  </si>
  <si>
    <t>Discharge summary</t>
  </si>
  <si>
    <t>Discharge letter</t>
  </si>
  <si>
    <t>Phone call</t>
  </si>
  <si>
    <t>Telehealth</t>
  </si>
  <si>
    <t>Age of Patient (Years)</t>
  </si>
  <si>
    <t>50-120</t>
  </si>
  <si>
    <t>Ward/Team</t>
  </si>
  <si>
    <t>Audit Q4 equals Q5</t>
  </si>
  <si>
    <r>
      <t xml:space="preserve">Are allergies and intolerances listed? </t>
    </r>
    <r>
      <rPr>
        <b/>
        <i/>
        <sz val="11"/>
        <rFont val="Calibri"/>
        <family val="2"/>
      </rPr>
      <t xml:space="preserve"> </t>
    </r>
    <r>
      <rPr>
        <b/>
        <i/>
        <sz val="11"/>
        <color theme="0" tint="-0.34998626667073579"/>
        <rFont val="Calibri"/>
        <family val="2"/>
      </rPr>
      <t xml:space="preserve">(If the patient has no known allergies/unknown allergy status this must be stated) </t>
    </r>
  </si>
  <si>
    <t xml:space="preserve">Are all medicines to be continued or recommenced at discharge listed? </t>
  </si>
  <si>
    <t xml:space="preserve">Was a deprescribing plan recommended/ initiated in hospital? </t>
  </si>
  <si>
    <t xml:space="preserve">What medicine(s) were being deprescribed? </t>
  </si>
  <si>
    <t>Is all information on the medication list provided in lay terms (without medical terminology)?</t>
  </si>
  <si>
    <t>Are allergies and intolerances listed?</t>
  </si>
  <si>
    <t xml:space="preserve"> Yes, No</t>
  </si>
  <si>
    <t>Number of "Yes" Responses</t>
  </si>
  <si>
    <t>Indicator 8.7</t>
  </si>
  <si>
    <t>Question</t>
  </si>
  <si>
    <r>
      <t>Information about ceased medicines been provided?</t>
    </r>
    <r>
      <rPr>
        <b/>
        <i/>
        <sz val="11"/>
        <color theme="0"/>
        <rFont val="Calibri"/>
        <family val="2"/>
        <scheme val="minor"/>
      </rPr>
      <t xml:space="preserve">  </t>
    </r>
  </si>
  <si>
    <t>(Patients taking one or more medicines at discharge)</t>
  </si>
  <si>
    <t xml:space="preserve">Information about all other medication changes provided, e.g.  dose changes, new medicines?           </t>
  </si>
  <si>
    <t>Click outside the full copy to re-enter the audit tool (Excel) again.</t>
  </si>
  <si>
    <t xml:space="preserve">Did the patient receive a medication list at discharge? </t>
  </si>
  <si>
    <t>Patients who receive a medication list at discharge</t>
  </si>
  <si>
    <r>
      <t xml:space="preserve">Is information about all other medication changes provided, e.g.  dose changes, new medicines?           </t>
    </r>
    <r>
      <rPr>
        <b/>
        <i/>
        <sz val="11"/>
        <color theme="0" tint="-0.34998626667073579"/>
        <rFont val="Calibri"/>
        <family val="2"/>
      </rPr>
      <t>Where there are no medication changes, answer 'Yes'</t>
    </r>
  </si>
  <si>
    <t xml:space="preserve">Is all information on the medication list provided in lay terms (i.e. no use of medical terminology e.g. PO, tds, 3/7)? </t>
  </si>
  <si>
    <t xml:space="preserve">Are all medicines (including ceased medicines) listed using active ingredient names? </t>
  </si>
  <si>
    <t>3a</t>
  </si>
  <si>
    <t>7a</t>
  </si>
  <si>
    <t>7b</t>
  </si>
  <si>
    <t>©Copyright NSW Therapeutic Advisory Group Inc 2020</t>
  </si>
  <si>
    <t>Is there a documented Best Possible Medication History?</t>
  </si>
  <si>
    <t>Optional 
Yes, No</t>
  </si>
  <si>
    <t>Optional
Medication list documented on admission, First medication(s) prescribed on admission, Other.</t>
  </si>
  <si>
    <t>Medication list documented on admission</t>
  </si>
  <si>
    <t>First medication(s) prescribed on admission</t>
  </si>
  <si>
    <t>Source</t>
  </si>
  <si>
    <t>If answered 'No' to Q3, what source is used for the preadmission home medication list?</t>
  </si>
  <si>
    <r>
      <t xml:space="preserve">If answered Yes to Q7, have the details of or reference to the deprescribing plan/deprescribing been included in the medication list?
</t>
    </r>
    <r>
      <rPr>
        <b/>
        <i/>
        <sz val="11"/>
        <color theme="0" tint="-0.34998626667073579"/>
        <rFont val="Calibri"/>
        <family val="2"/>
      </rPr>
      <t xml:space="preserve">Where there is evidence that a separate patient-specific deprescribing plan accompanied the medicine list, answer 'Yes'. </t>
    </r>
  </si>
  <si>
    <r>
      <t xml:space="preserve">Has information about ceased medicines been provided?  </t>
    </r>
    <r>
      <rPr>
        <b/>
        <i/>
        <sz val="11"/>
        <color theme="0" tint="-0.34998626667073579"/>
        <rFont val="Calibri"/>
        <family val="2"/>
      </rPr>
      <t>Where there are no ceased medications and this is explicitly documented, answer 'Yes'</t>
    </r>
  </si>
  <si>
    <t>Are all medicines (including ceased medicines) listed using active ingredient/generic names?</t>
  </si>
  <si>
    <t>Was a deprescribing plan recommended/ initiated in hospital?</t>
  </si>
  <si>
    <t>When a deprescribing plan was recommended/initiated in hopsital, have the details of the deprescribing plan/deprescribing been included in the medication list?</t>
  </si>
  <si>
    <t>Percentage of older patients who receive a current, accurate and comprehensive medication list, including explanations for any medication changes and, if applicable, details of a deprescribing plan, at the time of hospital discharge.</t>
  </si>
  <si>
    <r>
      <rPr>
        <b/>
        <u/>
        <sz val="12"/>
        <color theme="0"/>
        <rFont val="Calibri"/>
        <family val="2"/>
        <scheme val="minor"/>
      </rPr>
      <t>Indicator 8.7-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Older patients who receive a current, accurate and comprehensive medicines list,</t>
    </r>
    <r>
      <rPr>
        <b/>
        <sz val="12"/>
        <color theme="0"/>
        <rFont val="Calibri"/>
        <family val="2"/>
        <scheme val="minor"/>
      </rPr>
      <t xml:space="preserve"> including</t>
    </r>
    <r>
      <rPr>
        <sz val="12"/>
        <color theme="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explanations for any medication changes and, if applicable, details of a deprescribing plan.</t>
    </r>
  </si>
  <si>
    <t xml:space="preserve">Below is the embedded PDF of the indicator. </t>
  </si>
  <si>
    <t>Double-click this icon to open a full copy of the indicator for your reference.</t>
  </si>
  <si>
    <t>Optional Question
Free text</t>
  </si>
  <si>
    <t>Free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</si>
</sst>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u/>
      <sz val="16"/>
      <name val="Calibri"/>
      <family val="2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name val="Calibri"/>
      <family val="2"/>
    </font>
    <font>
      <b/>
      <i/>
      <sz val="11"/>
      <color theme="0" tint="-0.34998626667073579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u/>
      <sz val="16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b/>
      <u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14141"/>
        <bgColor indexed="64"/>
      </patternFill>
    </fill>
    <fill>
      <patternFill patternType="solid">
        <fgColor rgb="FFD66B4B"/>
        <bgColor indexed="64"/>
      </patternFill>
    </fill>
    <fill>
      <patternFill patternType="solid">
        <fgColor rgb="FF19719F"/>
        <bgColor indexed="64"/>
      </patternFill>
    </fill>
    <fill>
      <patternFill patternType="solid">
        <fgColor rgb="FF19719F"/>
        <bgColor theme="6" tint="0.79998168889431442"/>
      </patternFill>
    </fill>
    <fill>
      <patternFill patternType="solid">
        <fgColor rgb="FF19719F"/>
        <bgColor theme="6" tint="0.59999389629810485"/>
      </patternFill>
    </fill>
    <fill>
      <patternFill patternType="solid">
        <fgColor rgb="FFF3D6CD"/>
        <bgColor indexed="64"/>
      </patternFill>
    </fill>
    <fill>
      <patternFill patternType="solid">
        <fgColor rgb="FF83C9EC"/>
        <bgColor theme="6" tint="0.59999389629810485"/>
      </patternFill>
    </fill>
    <fill>
      <patternFill patternType="solid">
        <fgColor rgb="FF83C9EC"/>
        <bgColor theme="6" tint="0.79998168889431442"/>
      </patternFill>
    </fill>
    <fill>
      <patternFill patternType="solid">
        <fgColor rgb="FFDEF0FA"/>
        <bgColor theme="6" tint="0.79998168889431442"/>
      </patternFill>
    </fill>
    <fill>
      <patternFill patternType="solid">
        <fgColor rgb="FFDEF0FA"/>
        <bgColor indexed="64"/>
      </patternFill>
    </fill>
    <fill>
      <patternFill patternType="solid">
        <fgColor rgb="FF83C9EC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14">
      <alignment horizontal="center"/>
      <protection hidden="1"/>
    </xf>
    <xf numFmtId="0" fontId="14" fillId="5" borderId="15">
      <alignment horizontal="left" vertical="center" wrapText="1"/>
      <protection hidden="1"/>
    </xf>
  </cellStyleXfs>
  <cellXfs count="186">
    <xf numFmtId="0" fontId="0" fillId="0" borderId="0" xfId="0"/>
    <xf numFmtId="0" fontId="0" fillId="0" borderId="0" xfId="0" applyAlignme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Fill="1" applyBorder="1" applyAlignme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24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7" xfId="0" applyBorder="1" applyProtection="1"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5" fillId="6" borderId="26" xfId="0" applyFont="1" applyFill="1" applyBorder="1" applyProtection="1">
      <protection hidden="1"/>
    </xf>
    <xf numFmtId="0" fontId="0" fillId="6" borderId="24" xfId="0" applyFill="1" applyBorder="1" applyProtection="1"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3" fillId="4" borderId="29" xfId="3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3" fillId="4" borderId="30" xfId="3" applyBorder="1" applyAlignment="1" applyProtection="1">
      <alignment horizontal="center" wrapText="1"/>
      <protection hidden="1"/>
    </xf>
    <xf numFmtId="0" fontId="1" fillId="2" borderId="8" xfId="1" applyBorder="1" applyAlignment="1">
      <alignment wrapText="1"/>
    </xf>
    <xf numFmtId="0" fontId="1" fillId="2" borderId="13" xfId="1" applyBorder="1" applyAlignment="1" applyProtection="1">
      <alignment wrapText="1"/>
      <protection hidden="1"/>
    </xf>
    <xf numFmtId="0" fontId="1" fillId="2" borderId="8" xfId="1" applyBorder="1" applyAlignment="1" applyProtection="1">
      <alignment horizontal="center" vertical="center" wrapText="1"/>
      <protection hidden="1"/>
    </xf>
    <xf numFmtId="0" fontId="0" fillId="8" borderId="26" xfId="0" applyFill="1" applyBorder="1"/>
    <xf numFmtId="0" fontId="0" fillId="0" borderId="24" xfId="0" applyBorder="1"/>
    <xf numFmtId="0" fontId="0" fillId="8" borderId="20" xfId="0" applyFill="1" applyBorder="1"/>
    <xf numFmtId="0" fontId="0" fillId="0" borderId="22" xfId="0" applyBorder="1"/>
    <xf numFmtId="0" fontId="0" fillId="8" borderId="28" xfId="0" applyFill="1" applyBorder="1"/>
    <xf numFmtId="0" fontId="0" fillId="0" borderId="25" xfId="0" applyBorder="1"/>
    <xf numFmtId="0" fontId="0" fillId="7" borderId="0" xfId="0" applyFill="1"/>
    <xf numFmtId="0" fontId="0" fillId="7" borderId="0" xfId="0" applyFill="1" applyProtection="1">
      <protection locked="0"/>
    </xf>
    <xf numFmtId="0" fontId="11" fillId="7" borderId="0" xfId="0" applyFont="1" applyFill="1" applyProtection="1">
      <protection locked="0"/>
    </xf>
    <xf numFmtId="0" fontId="0" fillId="7" borderId="0" xfId="0" applyFill="1" applyAlignment="1" applyProtection="1">
      <alignment wrapText="1"/>
      <protection locked="0"/>
    </xf>
    <xf numFmtId="0" fontId="0" fillId="7" borderId="0" xfId="0" applyFill="1" applyProtection="1">
      <protection hidden="1"/>
    </xf>
    <xf numFmtId="0" fontId="2" fillId="7" borderId="0" xfId="2" applyFill="1" applyBorder="1" applyProtection="1">
      <protection locked="0"/>
    </xf>
    <xf numFmtId="0" fontId="8" fillId="7" borderId="0" xfId="0" applyFont="1" applyFill="1" applyProtection="1">
      <protection hidden="1"/>
    </xf>
    <xf numFmtId="0" fontId="11" fillId="7" borderId="0" xfId="0" applyFont="1" applyFill="1" applyProtection="1">
      <protection hidden="1"/>
    </xf>
    <xf numFmtId="0" fontId="12" fillId="7" borderId="0" xfId="0" applyFont="1" applyFill="1" applyProtection="1">
      <protection locked="0"/>
    </xf>
    <xf numFmtId="0" fontId="2" fillId="7" borderId="0" xfId="2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hidden="1"/>
    </xf>
    <xf numFmtId="0" fontId="14" fillId="7" borderId="0" xfId="7" applyFill="1" applyBorder="1">
      <alignment horizontal="left" vertical="center" wrapText="1"/>
      <protection hidden="1"/>
    </xf>
    <xf numFmtId="0" fontId="0" fillId="7" borderId="0" xfId="0" applyFill="1" applyBorder="1"/>
    <xf numFmtId="0" fontId="0" fillId="7" borderId="0" xfId="0" applyFill="1" applyBorder="1" applyProtection="1">
      <protection hidden="1"/>
    </xf>
    <xf numFmtId="0" fontId="0" fillId="7" borderId="0" xfId="0" applyFill="1" applyProtection="1"/>
    <xf numFmtId="0" fontId="14" fillId="7" borderId="0" xfId="7" applyFill="1" applyBorder="1" applyAlignment="1">
      <alignment horizontal="left" vertical="top" wrapText="1"/>
      <protection hidden="1"/>
    </xf>
    <xf numFmtId="0" fontId="14" fillId="7" borderId="0" xfId="6" applyFill="1" applyBorder="1">
      <alignment horizontal="center"/>
      <protection hidden="1"/>
    </xf>
    <xf numFmtId="9" fontId="14" fillId="7" borderId="0" xfId="6" applyNumberFormat="1" applyFill="1" applyBorder="1">
      <alignment horizontal="center"/>
      <protection hidden="1"/>
    </xf>
    <xf numFmtId="10" fontId="16" fillId="7" borderId="0" xfId="6" applyNumberFormat="1" applyFont="1" applyFill="1" applyBorder="1" applyAlignment="1">
      <alignment horizontal="center" vertical="center"/>
      <protection hidden="1"/>
    </xf>
    <xf numFmtId="0" fontId="7" fillId="7" borderId="16" xfId="0" applyFont="1" applyFill="1" applyBorder="1" applyProtection="1">
      <protection hidden="1"/>
    </xf>
    <xf numFmtId="0" fontId="0" fillId="7" borderId="0" xfId="0" applyFill="1" applyAlignment="1" applyProtection="1">
      <alignment wrapText="1"/>
      <protection hidden="1"/>
    </xf>
    <xf numFmtId="0" fontId="0" fillId="7" borderId="0" xfId="0" applyFill="1" applyAlignment="1" applyProtection="1">
      <protection hidden="1"/>
    </xf>
    <xf numFmtId="0" fontId="7" fillId="7" borderId="0" xfId="0" applyFont="1" applyFill="1" applyBorder="1" applyProtection="1">
      <protection hidden="1"/>
    </xf>
    <xf numFmtId="0" fontId="14" fillId="7" borderId="0" xfId="7" applyFill="1" applyBorder="1" applyAlignment="1">
      <alignment vertical="center" wrapText="1"/>
      <protection hidden="1"/>
    </xf>
    <xf numFmtId="0" fontId="14" fillId="7" borderId="0" xfId="6" applyFill="1" applyBorder="1" applyAlignment="1">
      <alignment vertical="center"/>
      <protection hidden="1"/>
    </xf>
    <xf numFmtId="10" fontId="16" fillId="7" borderId="0" xfId="6" applyNumberFormat="1" applyFont="1" applyFill="1" applyBorder="1" applyAlignment="1">
      <alignment vertical="center"/>
      <protection hidden="1"/>
    </xf>
    <xf numFmtId="0" fontId="2" fillId="7" borderId="0" xfId="2" applyFill="1" applyBorder="1" applyProtection="1">
      <protection hidden="1"/>
    </xf>
    <xf numFmtId="0" fontId="12" fillId="7" borderId="0" xfId="0" applyFont="1" applyFill="1" applyAlignment="1" applyProtection="1">
      <protection hidden="1"/>
    </xf>
    <xf numFmtId="0" fontId="24" fillId="9" borderId="0" xfId="0" applyFont="1" applyFill="1" applyAlignment="1" applyProtection="1">
      <alignment vertical="center"/>
      <protection locked="0"/>
    </xf>
    <xf numFmtId="0" fontId="20" fillId="9" borderId="0" xfId="0" applyFont="1" applyFill="1" applyAlignment="1">
      <alignment vertical="center"/>
    </xf>
    <xf numFmtId="0" fontId="24" fillId="9" borderId="0" xfId="0" applyFont="1" applyFill="1" applyAlignment="1" applyProtection="1">
      <alignment vertical="center"/>
      <protection hidden="1"/>
    </xf>
    <xf numFmtId="0" fontId="26" fillId="9" borderId="21" xfId="7" applyFont="1" applyFill="1" applyBorder="1" applyAlignment="1">
      <alignment horizontal="center" vertical="center" wrapText="1"/>
      <protection hidden="1"/>
    </xf>
    <xf numFmtId="0" fontId="26" fillId="9" borderId="15" xfId="7" applyFont="1" applyFill="1" applyBorder="1" applyAlignment="1">
      <alignment horizontal="center" vertical="center" wrapText="1"/>
      <protection hidden="1"/>
    </xf>
    <xf numFmtId="0" fontId="0" fillId="9" borderId="0" xfId="0" applyFill="1"/>
    <xf numFmtId="0" fontId="22" fillId="9" borderId="6" xfId="0" applyFont="1" applyFill="1" applyBorder="1" applyAlignment="1" applyProtection="1">
      <alignment vertical="center"/>
      <protection hidden="1"/>
    </xf>
    <xf numFmtId="0" fontId="22" fillId="9" borderId="10" xfId="0" applyFont="1" applyFill="1" applyBorder="1" applyAlignment="1" applyProtection="1">
      <alignment vertical="center"/>
      <protection hidden="1"/>
    </xf>
    <xf numFmtId="0" fontId="0" fillId="10" borderId="0" xfId="0" applyFill="1"/>
    <xf numFmtId="0" fontId="0" fillId="11" borderId="0" xfId="0" applyFill="1"/>
    <xf numFmtId="0" fontId="13" fillId="0" borderId="3" xfId="0" applyFont="1" applyBorder="1" applyAlignment="1" applyProtection="1">
      <alignment vertical="top" wrapText="1"/>
      <protection hidden="1"/>
    </xf>
    <xf numFmtId="0" fontId="13" fillId="0" borderId="4" xfId="0" applyFont="1" applyFill="1" applyBorder="1" applyAlignment="1" applyProtection="1">
      <alignment vertical="top" wrapText="1"/>
      <protection hidden="1"/>
    </xf>
    <xf numFmtId="0" fontId="13" fillId="0" borderId="19" xfId="0" applyFont="1" applyFill="1" applyBorder="1" applyAlignment="1" applyProtection="1">
      <alignment vertical="top" wrapText="1"/>
      <protection hidden="1"/>
    </xf>
    <xf numFmtId="0" fontId="13" fillId="0" borderId="5" xfId="0" applyFont="1" applyBorder="1" applyAlignment="1" applyProtection="1">
      <alignment vertical="top" wrapText="1"/>
      <protection hidden="1"/>
    </xf>
    <xf numFmtId="0" fontId="22" fillId="9" borderId="33" xfId="0" applyFont="1" applyFill="1" applyBorder="1" applyAlignment="1" applyProtection="1">
      <alignment horizontal="center"/>
      <protection hidden="1"/>
    </xf>
    <xf numFmtId="0" fontId="23" fillId="9" borderId="40" xfId="0" applyFont="1" applyFill="1" applyBorder="1" applyAlignment="1" applyProtection="1">
      <alignment horizontal="center" vertical="center" wrapText="1"/>
      <protection hidden="1"/>
    </xf>
    <xf numFmtId="0" fontId="22" fillId="9" borderId="41" xfId="0" applyFont="1" applyFill="1" applyBorder="1" applyAlignment="1" applyProtection="1">
      <alignment horizontal="center"/>
      <protection hidden="1"/>
    </xf>
    <xf numFmtId="0" fontId="22" fillId="9" borderId="42" xfId="0" applyFont="1" applyFill="1" applyBorder="1" applyAlignment="1" applyProtection="1">
      <alignment horizontal="center"/>
      <protection hidden="1"/>
    </xf>
    <xf numFmtId="0" fontId="22" fillId="9" borderId="43" xfId="0" applyFont="1" applyFill="1" applyBorder="1" applyAlignment="1" applyProtection="1">
      <alignment horizontal="center"/>
      <protection hidden="1"/>
    </xf>
    <xf numFmtId="0" fontId="22" fillId="9" borderId="44" xfId="0" applyFont="1" applyFill="1" applyBorder="1" applyAlignment="1" applyProtection="1">
      <alignment horizontal="center"/>
      <protection hidden="1"/>
    </xf>
    <xf numFmtId="0" fontId="0" fillId="10" borderId="0" xfId="0" applyFill="1" applyProtection="1">
      <protection locked="0"/>
    </xf>
    <xf numFmtId="0" fontId="9" fillId="10" borderId="0" xfId="0" applyFont="1" applyFill="1" applyProtection="1">
      <protection hidden="1"/>
    </xf>
    <xf numFmtId="0" fontId="0" fillId="10" borderId="0" xfId="0" applyFill="1" applyProtection="1">
      <protection hidden="1"/>
    </xf>
    <xf numFmtId="0" fontId="10" fillId="10" borderId="0" xfId="5" applyFont="1" applyFill="1" applyProtection="1">
      <protection hidden="1"/>
    </xf>
    <xf numFmtId="0" fontId="12" fillId="10" borderId="0" xfId="0" applyFont="1" applyFill="1" applyAlignment="1" applyProtection="1">
      <protection hidden="1"/>
    </xf>
    <xf numFmtId="0" fontId="0" fillId="10" borderId="0" xfId="0" applyFill="1" applyAlignment="1" applyProtection="1">
      <protection hidden="1"/>
    </xf>
    <xf numFmtId="0" fontId="21" fillId="11" borderId="0" xfId="0" applyFont="1" applyFill="1" applyProtection="1">
      <protection locked="0"/>
    </xf>
    <xf numFmtId="0" fontId="22" fillId="11" borderId="0" xfId="0" applyFont="1" applyFill="1" applyProtection="1">
      <protection locked="0"/>
    </xf>
    <xf numFmtId="0" fontId="20" fillId="12" borderId="6" xfId="0" applyNumberFormat="1" applyFont="1" applyFill="1" applyBorder="1" applyAlignment="1" applyProtection="1">
      <alignment horizontal="center" vertical="center"/>
      <protection hidden="1"/>
    </xf>
    <xf numFmtId="0" fontId="20" fillId="13" borderId="9" xfId="0" applyFont="1" applyFill="1" applyBorder="1" applyAlignment="1" applyProtection="1">
      <alignment horizontal="center" vertical="center"/>
      <protection hidden="1"/>
    </xf>
    <xf numFmtId="0" fontId="20" fillId="12" borderId="35" xfId="0" applyNumberFormat="1" applyFont="1" applyFill="1" applyBorder="1" applyAlignment="1" applyProtection="1">
      <alignment horizontal="center" vertical="center"/>
      <protection hidden="1"/>
    </xf>
    <xf numFmtId="0" fontId="20" fillId="12" borderId="28" xfId="0" applyNumberFormat="1" applyFont="1" applyFill="1" applyBorder="1" applyAlignment="1" applyProtection="1">
      <alignment horizontal="center" vertical="center"/>
      <protection hidden="1"/>
    </xf>
    <xf numFmtId="0" fontId="21" fillId="11" borderId="0" xfId="0" applyFont="1" applyFill="1"/>
    <xf numFmtId="0" fontId="25" fillId="11" borderId="15" xfId="7" applyFont="1" applyFill="1" applyBorder="1" applyAlignment="1">
      <alignment horizontal="center" vertical="center" wrapText="1"/>
      <protection hidden="1"/>
    </xf>
    <xf numFmtId="0" fontId="26" fillId="11" borderId="21" xfId="7" applyFont="1" applyFill="1" applyBorder="1" applyAlignment="1">
      <alignment horizontal="center" vertical="center" wrapText="1"/>
      <protection hidden="1"/>
    </xf>
    <xf numFmtId="0" fontId="26" fillId="11" borderId="15" xfId="7" applyFont="1" applyFill="1" applyBorder="1" applyAlignment="1">
      <alignment horizontal="center" vertical="center" wrapText="1"/>
      <protection hidden="1"/>
    </xf>
    <xf numFmtId="0" fontId="26" fillId="11" borderId="27" xfId="7" applyFont="1" applyFill="1" applyBorder="1" applyAlignment="1">
      <alignment horizontal="center" vertical="center" wrapText="1"/>
      <protection hidden="1"/>
    </xf>
    <xf numFmtId="0" fontId="17" fillId="14" borderId="35" xfId="6" applyFont="1" applyFill="1" applyBorder="1" applyAlignment="1">
      <alignment horizontal="center" vertical="center"/>
      <protection hidden="1"/>
    </xf>
    <xf numFmtId="0" fontId="17" fillId="14" borderId="38" xfId="6" applyFont="1" applyFill="1" applyBorder="1" applyAlignment="1">
      <alignment horizontal="center" vertical="center"/>
      <protection hidden="1"/>
    </xf>
    <xf numFmtId="0" fontId="17" fillId="14" borderId="36" xfId="6" applyFont="1" applyFill="1" applyBorder="1" applyAlignment="1">
      <alignment horizontal="center" vertical="center"/>
      <protection hidden="1"/>
    </xf>
    <xf numFmtId="10" fontId="31" fillId="0" borderId="0" xfId="6" applyNumberFormat="1" applyFont="1" applyFill="1" applyBorder="1" applyAlignment="1">
      <alignment horizontal="center" vertical="center"/>
      <protection hidden="1"/>
    </xf>
    <xf numFmtId="0" fontId="5" fillId="7" borderId="0" xfId="0" applyFont="1" applyFill="1" applyAlignment="1" applyProtection="1">
      <alignment wrapText="1"/>
      <protection hidden="1"/>
    </xf>
    <xf numFmtId="0" fontId="7" fillId="7" borderId="0" xfId="0" applyFont="1" applyFill="1" applyBorder="1" applyAlignment="1" applyProtection="1">
      <protection hidden="1"/>
    </xf>
    <xf numFmtId="0" fontId="13" fillId="7" borderId="0" xfId="0" applyFont="1" applyFill="1" applyBorder="1" applyAlignment="1" applyProtection="1">
      <alignment vertical="top" wrapText="1"/>
      <protection hidden="1"/>
    </xf>
    <xf numFmtId="0" fontId="0" fillId="7" borderId="0" xfId="0" applyFill="1" applyBorder="1" applyAlignment="1">
      <alignment horizontal="center" vertical="center"/>
    </xf>
    <xf numFmtId="0" fontId="26" fillId="11" borderId="39" xfId="7" applyFont="1" applyFill="1" applyBorder="1" applyAlignment="1">
      <alignment horizontal="center" vertical="center" wrapText="1"/>
      <protection hidden="1"/>
    </xf>
    <xf numFmtId="0" fontId="17" fillId="14" borderId="45" xfId="6" applyFont="1" applyFill="1" applyBorder="1" applyAlignment="1">
      <alignment horizontal="center" vertical="center"/>
      <protection hidden="1"/>
    </xf>
    <xf numFmtId="0" fontId="20" fillId="9" borderId="34" xfId="4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Protection="1">
      <protection locked="0"/>
    </xf>
    <xf numFmtId="0" fontId="7" fillId="7" borderId="0" xfId="0" applyFont="1" applyFill="1" applyBorder="1" applyAlignment="1" applyProtection="1">
      <protection locked="0"/>
    </xf>
    <xf numFmtId="0" fontId="11" fillId="7" borderId="0" xfId="0" applyFont="1" applyFill="1" applyBorder="1" applyProtection="1">
      <protection locked="0"/>
    </xf>
    <xf numFmtId="0" fontId="22" fillId="9" borderId="9" xfId="0" applyFont="1" applyFill="1" applyBorder="1" applyAlignment="1" applyProtection="1">
      <alignment vertical="center"/>
      <protection hidden="1"/>
    </xf>
    <xf numFmtId="0" fontId="22" fillId="9" borderId="10" xfId="0" applyFont="1" applyFill="1" applyBorder="1" applyAlignment="1" applyProtection="1">
      <alignment wrapText="1"/>
      <protection hidden="1"/>
    </xf>
    <xf numFmtId="0" fontId="0" fillId="15" borderId="7" xfId="0" applyFont="1" applyFill="1" applyBorder="1" applyProtection="1">
      <protection locked="0"/>
    </xf>
    <xf numFmtId="0" fontId="0" fillId="15" borderId="2" xfId="0" applyFont="1" applyFill="1" applyBorder="1" applyProtection="1">
      <protection locked="0"/>
    </xf>
    <xf numFmtId="0" fontId="0" fillId="15" borderId="8" xfId="0" applyFont="1" applyFill="1" applyBorder="1" applyProtection="1">
      <protection locked="0"/>
    </xf>
    <xf numFmtId="0" fontId="33" fillId="13" borderId="40" xfId="0" applyFont="1" applyFill="1" applyBorder="1" applyAlignment="1" applyProtection="1">
      <alignment horizontal="center" vertical="center" wrapText="1"/>
      <protection locked="0"/>
    </xf>
    <xf numFmtId="0" fontId="33" fillId="13" borderId="34" xfId="0" applyFont="1" applyFill="1" applyBorder="1" applyAlignment="1" applyProtection="1">
      <alignment horizontal="center" vertical="center" wrapText="1"/>
      <protection locked="0"/>
    </xf>
    <xf numFmtId="14" fontId="32" fillId="11" borderId="33" xfId="0" applyNumberFormat="1" applyFont="1" applyFill="1" applyBorder="1" applyAlignment="1" applyProtection="1">
      <alignment horizontal="center" vertical="center"/>
      <protection locked="0"/>
    </xf>
    <xf numFmtId="164" fontId="16" fillId="14" borderId="10" xfId="6" applyNumberFormat="1" applyFont="1" applyFill="1" applyBorder="1" applyAlignment="1">
      <alignment horizontal="center" vertical="center"/>
      <protection hidden="1"/>
    </xf>
    <xf numFmtId="164" fontId="16" fillId="14" borderId="34" xfId="6" applyNumberFormat="1" applyFont="1" applyFill="1" applyBorder="1" applyAlignment="1">
      <alignment horizontal="center" vertical="center"/>
      <protection hidden="1"/>
    </xf>
    <xf numFmtId="164" fontId="16" fillId="14" borderId="37" xfId="6" applyNumberFormat="1" applyFont="1" applyFill="1" applyBorder="1" applyAlignment="1">
      <alignment horizontal="center" vertical="center"/>
      <protection hidden="1"/>
    </xf>
    <xf numFmtId="164" fontId="16" fillId="14" borderId="46" xfId="6" applyNumberFormat="1" applyFont="1" applyFill="1" applyBorder="1" applyAlignment="1">
      <alignment horizontal="center" vertical="center"/>
      <protection hidden="1"/>
    </xf>
    <xf numFmtId="0" fontId="33" fillId="11" borderId="34" xfId="6" applyFont="1" applyFill="1" applyBorder="1">
      <alignment horizontal="center"/>
      <protection hidden="1"/>
    </xf>
    <xf numFmtId="14" fontId="33" fillId="11" borderId="33" xfId="3" applyNumberFormat="1" applyFont="1" applyFill="1" applyBorder="1" applyAlignment="1" applyProtection="1">
      <alignment horizontal="center"/>
      <protection hidden="1"/>
    </xf>
    <xf numFmtId="0" fontId="33" fillId="11" borderId="40" xfId="6" applyFont="1" applyFill="1" applyBorder="1">
      <alignment horizontal="center"/>
      <protection hidden="1"/>
    </xf>
    <xf numFmtId="0" fontId="26" fillId="9" borderId="0" xfId="0" applyFont="1" applyFill="1"/>
    <xf numFmtId="0" fontId="22" fillId="7" borderId="0" xfId="0" applyFont="1" applyFill="1" applyBorder="1" applyAlignment="1" applyProtection="1">
      <alignment vertical="center" wrapText="1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top" wrapText="1"/>
      <protection hidden="1"/>
    </xf>
    <xf numFmtId="0" fontId="13" fillId="0" borderId="47" xfId="0" applyFont="1" applyBorder="1" applyAlignment="1" applyProtection="1">
      <alignment vertical="top" wrapText="1"/>
      <protection hidden="1"/>
    </xf>
    <xf numFmtId="0" fontId="22" fillId="9" borderId="48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vertical="top" wrapText="1"/>
      <protection hidden="1"/>
    </xf>
    <xf numFmtId="0" fontId="0" fillId="17" borderId="3" xfId="0" applyFont="1" applyFill="1" applyBorder="1" applyProtection="1">
      <protection locked="0"/>
    </xf>
    <xf numFmtId="0" fontId="0" fillId="17" borderId="4" xfId="0" applyFont="1" applyFill="1" applyBorder="1" applyProtection="1">
      <protection locked="0"/>
    </xf>
    <xf numFmtId="0" fontId="0" fillId="17" borderId="5" xfId="0" applyFont="1" applyFill="1" applyBorder="1" applyProtection="1">
      <protection locked="0"/>
    </xf>
    <xf numFmtId="0" fontId="4" fillId="0" borderId="49" xfId="4" applyBorder="1" applyAlignment="1" applyProtection="1">
      <alignment vertical="top" wrapText="1"/>
      <protection hidden="1"/>
    </xf>
    <xf numFmtId="0" fontId="4" fillId="0" borderId="50" xfId="4" applyBorder="1" applyAlignment="1" applyProtection="1">
      <alignment vertical="top" wrapText="1"/>
      <protection hidden="1"/>
    </xf>
    <xf numFmtId="0" fontId="4" fillId="0" borderId="50" xfId="4" applyFill="1" applyBorder="1" applyAlignment="1" applyProtection="1">
      <alignment vertical="top" wrapText="1"/>
      <protection hidden="1"/>
    </xf>
    <xf numFmtId="0" fontId="4" fillId="0" borderId="51" xfId="4" applyBorder="1" applyAlignment="1" applyProtection="1">
      <alignment vertical="top" wrapText="1"/>
      <protection hidden="1"/>
    </xf>
    <xf numFmtId="0" fontId="0" fillId="17" borderId="2" xfId="0" applyFont="1" applyFill="1" applyBorder="1" applyProtection="1">
      <protection locked="0"/>
    </xf>
    <xf numFmtId="0" fontId="0" fillId="18" borderId="2" xfId="0" applyFill="1" applyBorder="1"/>
    <xf numFmtId="0" fontId="0" fillId="19" borderId="2" xfId="0" applyFill="1" applyBorder="1"/>
    <xf numFmtId="0" fontId="0" fillId="16" borderId="2" xfId="0" applyFont="1" applyFill="1" applyBorder="1" applyProtection="1">
      <protection locked="0"/>
    </xf>
    <xf numFmtId="0" fontId="0" fillId="18" borderId="4" xfId="0" applyFill="1" applyBorder="1"/>
    <xf numFmtId="0" fontId="0" fillId="17" borderId="7" xfId="0" applyFont="1" applyFill="1" applyBorder="1" applyProtection="1">
      <protection locked="0"/>
    </xf>
    <xf numFmtId="0" fontId="0" fillId="17" borderId="8" xfId="0" applyFont="1" applyFill="1" applyBorder="1" applyProtection="1">
      <protection locked="0"/>
    </xf>
    <xf numFmtId="0" fontId="0" fillId="17" borderId="11" xfId="0" applyFont="1" applyFill="1" applyBorder="1" applyProtection="1">
      <protection locked="0"/>
    </xf>
    <xf numFmtId="0" fontId="0" fillId="17" borderId="12" xfId="0" applyFont="1" applyFill="1" applyBorder="1" applyProtection="1">
      <protection locked="0"/>
    </xf>
    <xf numFmtId="0" fontId="0" fillId="18" borderId="12" xfId="0" applyFill="1" applyBorder="1"/>
    <xf numFmtId="0" fontId="0" fillId="17" borderId="13" xfId="0" applyFont="1" applyFill="1" applyBorder="1" applyProtection="1">
      <protection locked="0"/>
    </xf>
    <xf numFmtId="0" fontId="0" fillId="0" borderId="2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Fill="1"/>
    <xf numFmtId="0" fontId="17" fillId="14" borderId="33" xfId="6" applyFont="1" applyFill="1" applyBorder="1" applyAlignment="1">
      <alignment horizontal="center" vertical="center"/>
      <protection hidden="1"/>
    </xf>
    <xf numFmtId="1" fontId="17" fillId="14" borderId="31" xfId="6" applyNumberFormat="1" applyFont="1" applyFill="1" applyBorder="1" applyAlignment="1">
      <alignment horizontal="center"/>
      <protection hidden="1"/>
    </xf>
    <xf numFmtId="1" fontId="17" fillId="14" borderId="15" xfId="6" applyNumberFormat="1" applyFont="1" applyFill="1" applyBorder="1" applyAlignment="1">
      <alignment horizontal="center"/>
      <protection hidden="1"/>
    </xf>
    <xf numFmtId="1" fontId="17" fillId="14" borderId="32" xfId="6" applyNumberFormat="1" applyFont="1" applyFill="1" applyBorder="1" applyAlignment="1">
      <alignment horizontal="center"/>
      <protection hidden="1"/>
    </xf>
    <xf numFmtId="0" fontId="28" fillId="11" borderId="0" xfId="0" applyFont="1" applyFill="1" applyAlignment="1" applyProtection="1">
      <alignment horizontal="left" vertical="center" wrapText="1"/>
      <protection hidden="1"/>
    </xf>
    <xf numFmtId="0" fontId="22" fillId="11" borderId="21" xfId="0" applyFont="1" applyFill="1" applyBorder="1" applyAlignment="1" applyProtection="1">
      <alignment horizontal="center"/>
      <protection hidden="1"/>
    </xf>
    <xf numFmtId="0" fontId="22" fillId="11" borderId="39" xfId="0" applyFont="1" applyFill="1" applyBorder="1" applyAlignment="1" applyProtection="1">
      <alignment horizontal="center"/>
      <protection hidden="1"/>
    </xf>
    <xf numFmtId="0" fontId="22" fillId="11" borderId="27" xfId="0" applyFont="1" applyFill="1" applyBorder="1" applyAlignment="1" applyProtection="1">
      <alignment horizontal="center"/>
      <protection hidden="1"/>
    </xf>
    <xf numFmtId="0" fontId="26" fillId="9" borderId="17" xfId="7" applyFont="1" applyFill="1" applyBorder="1" applyAlignment="1">
      <alignment horizontal="center" vertical="center" wrapText="1"/>
      <protection hidden="1"/>
    </xf>
    <xf numFmtId="0" fontId="26" fillId="9" borderId="18" xfId="7" applyFont="1" applyFill="1" applyBorder="1" applyAlignment="1">
      <alignment horizontal="center" vertical="center" wrapText="1"/>
      <protection hidden="1"/>
    </xf>
    <xf numFmtId="0" fontId="27" fillId="10" borderId="17" xfId="6" applyFont="1" applyFill="1" applyBorder="1" applyAlignment="1">
      <alignment horizontal="center" vertical="center"/>
      <protection hidden="1"/>
    </xf>
    <xf numFmtId="0" fontId="27" fillId="10" borderId="18" xfId="6" applyFont="1" applyFill="1" applyBorder="1" applyAlignment="1">
      <alignment horizontal="center" vertical="center"/>
      <protection hidden="1"/>
    </xf>
    <xf numFmtId="0" fontId="26" fillId="9" borderId="17" xfId="0" applyFont="1" applyFill="1" applyBorder="1" applyAlignment="1" applyProtection="1">
      <alignment horizontal="center" vertical="center"/>
      <protection hidden="1"/>
    </xf>
    <xf numFmtId="0" fontId="26" fillId="9" borderId="23" xfId="0" applyFont="1" applyFill="1" applyBorder="1" applyAlignment="1" applyProtection="1">
      <alignment horizontal="center" vertical="center"/>
      <protection hidden="1"/>
    </xf>
    <xf numFmtId="0" fontId="26" fillId="9" borderId="18" xfId="0" applyFont="1" applyFill="1" applyBorder="1" applyAlignment="1" applyProtection="1">
      <alignment horizontal="center" vertical="center"/>
      <protection hidden="1"/>
    </xf>
    <xf numFmtId="0" fontId="0" fillId="20" borderId="17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17" xfId="0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0" fillId="6" borderId="18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 wrapText="1"/>
      <protection hidden="1"/>
    </xf>
    <xf numFmtId="0" fontId="0" fillId="6" borderId="20" xfId="0" applyFill="1" applyBorder="1" applyAlignment="1" applyProtection="1">
      <alignment horizontal="center" vertical="center" wrapText="1"/>
      <protection hidden="1"/>
    </xf>
    <xf numFmtId="0" fontId="0" fillId="6" borderId="28" xfId="0" applyFill="1" applyBorder="1" applyAlignment="1" applyProtection="1">
      <alignment horizontal="center" vertical="center" wrapText="1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6" borderId="20" xfId="0" applyFill="1" applyBorder="1" applyAlignment="1" applyProtection="1">
      <alignment horizontal="center" vertical="center"/>
      <protection hidden="1"/>
    </xf>
  </cellXfs>
  <cellStyles count="8">
    <cellStyle name="Explanatory Text" xfId="4" builtinId="53"/>
    <cellStyle name="Good" xfId="1" builtinId="26"/>
    <cellStyle name="Hyperlink" xfId="5" builtinId="8"/>
    <cellStyle name="Input" xfId="3" builtinId="20"/>
    <cellStyle name="Neutral" xfId="2" builtinId="28"/>
    <cellStyle name="Normal" xfId="0" builtinId="0"/>
    <cellStyle name="NSWTAG 1" xfId="6" xr:uid="{65B0FEFD-ABD6-4478-9E17-C0F862C6D95E}"/>
    <cellStyle name="NSWTAG 2" xfId="7" xr:uid="{D75F17D8-F657-49CF-9C05-553B9EFE2330}"/>
  </cellStyles>
  <dxfs count="2">
    <dxf>
      <numFmt numFmtId="2" formatCode="0.00"/>
    </dxf>
    <dxf>
      <font>
        <b/>
        <i val="0"/>
        <color rgb="FFFF505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83C9EC"/>
      <color rgb="FFDEF0FA"/>
      <color rgb="FFC1E4F5"/>
      <color rgb="FFA7D8F1"/>
      <color rgb="FF19719F"/>
      <color rgb="FFF3D6CD"/>
      <color rgb="FF71C1E9"/>
      <color rgb="FFD66B4B"/>
      <color rgb="FF414141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5</xdr:row>
      <xdr:rowOff>371474</xdr:rowOff>
    </xdr:from>
    <xdr:to>
      <xdr:col>4</xdr:col>
      <xdr:colOff>895350</xdr:colOff>
      <xdr:row>7</xdr:row>
      <xdr:rowOff>209550</xdr:rowOff>
    </xdr:to>
    <xdr:sp macro="[0]!goto_indicator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14849" y="1933574"/>
          <a:ext cx="2171701" cy="800101"/>
        </a:xfrm>
        <a:prstGeom prst="roundRect">
          <a:avLst/>
        </a:prstGeom>
        <a:solidFill>
          <a:srgbClr val="D66B4B"/>
        </a:solidFill>
        <a:ln w="19050">
          <a:solidFill>
            <a:srgbClr val="4141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 b="1"/>
            <a:t>View Indicator</a:t>
          </a:r>
        </a:p>
      </xdr:txBody>
    </xdr:sp>
    <xdr:clientData/>
  </xdr:twoCellAnchor>
  <xdr:twoCellAnchor>
    <xdr:from>
      <xdr:col>4</xdr:col>
      <xdr:colOff>1352550</xdr:colOff>
      <xdr:row>5</xdr:row>
      <xdr:rowOff>390525</xdr:rowOff>
    </xdr:from>
    <xdr:to>
      <xdr:col>6</xdr:col>
      <xdr:colOff>353188</xdr:colOff>
      <xdr:row>7</xdr:row>
      <xdr:rowOff>209550</xdr:rowOff>
    </xdr:to>
    <xdr:sp macro="[0]!open_criteria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43750" y="1952625"/>
          <a:ext cx="2934463" cy="781050"/>
        </a:xfrm>
        <a:prstGeom prst="roundRect">
          <a:avLst/>
        </a:prstGeom>
        <a:solidFill>
          <a:srgbClr val="D66B4B"/>
        </a:solidFill>
        <a:ln w="19050">
          <a:solidFill>
            <a:srgbClr val="4141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 b="1"/>
            <a:t>Inclusion/Exclusion</a:t>
          </a:r>
          <a:r>
            <a:rPr lang="en-AU" sz="1400" b="1" baseline="0"/>
            <a:t> Criteria</a:t>
          </a:r>
          <a:endParaRPr lang="en-AU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4</xdr:row>
      <xdr:rowOff>9525</xdr:rowOff>
    </xdr:from>
    <xdr:to>
      <xdr:col>4</xdr:col>
      <xdr:colOff>2028825</xdr:colOff>
      <xdr:row>6</xdr:row>
      <xdr:rowOff>247651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48375" y="1485900"/>
          <a:ext cx="4276725" cy="838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u="sng">
              <a:solidFill>
                <a:schemeClr val="tx1">
                  <a:lumMod val="95000"/>
                  <a:lumOff val="5000"/>
                </a:schemeClr>
              </a:solidFill>
            </a:rPr>
            <a:t>Note: </a:t>
          </a:r>
        </a:p>
        <a:p>
          <a:r>
            <a:rPr lang="en-AU" sz="1100" b="1">
              <a:solidFill>
                <a:srgbClr val="DC5924"/>
              </a:solidFill>
            </a:rPr>
            <a:t>'DO NOT enter raw data or amend this summary sheet. This summary sheet automatically provides you with a summary of the results based on the raw data you have entered into the 'Data' sheet'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95250</xdr:rowOff>
        </xdr:from>
        <xdr:to>
          <xdr:col>7</xdr:col>
          <xdr:colOff>581025</xdr:colOff>
          <xdr:row>10</xdr:row>
          <xdr:rowOff>28575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za/AppData/Roaming/Microsoft/Excel/5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Indicator"/>
      <sheetName val="Reference"/>
    </sheetNames>
    <sheetDataSet>
      <sheetData sheetId="0" refreshError="1"/>
      <sheetData sheetId="1" refreshError="1"/>
      <sheetData sheetId="2" refreshError="1"/>
      <sheetData sheetId="3" refreshError="1">
        <row r="8">
          <cell r="H8" t="str">
            <v>Yes</v>
          </cell>
        </row>
        <row r="21">
          <cell r="H21" t="str">
            <v>NIMC</v>
          </cell>
        </row>
        <row r="22">
          <cell r="H22" t="str">
            <v>Medical notes</v>
          </cell>
        </row>
        <row r="23">
          <cell r="H23" t="str">
            <v>Nursing notes</v>
          </cell>
        </row>
        <row r="24">
          <cell r="H24" t="str">
            <v>Other</v>
          </cell>
        </row>
        <row r="29">
          <cell r="H29" t="str">
            <v>Warfarin book</v>
          </cell>
        </row>
        <row r="30">
          <cell r="H30" t="str">
            <v>NPS information</v>
          </cell>
        </row>
        <row r="31">
          <cell r="H31" t="str">
            <v>CMI</v>
          </cell>
        </row>
        <row r="32">
          <cell r="H32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589F-F7AE-4164-A11A-E29E8297A026}">
  <sheetPr codeName="Sheet1"/>
  <dimension ref="A1:AD128"/>
  <sheetViews>
    <sheetView tabSelected="1" topLeftCell="A10" zoomScale="80" zoomScaleNormal="80" workbookViewId="0">
      <selection activeCell="C15" sqref="C15:Q17"/>
    </sheetView>
  </sheetViews>
  <sheetFormatPr defaultRowHeight="14.25" x14ac:dyDescent="0.45"/>
  <cols>
    <col min="1" max="1" width="3.86328125" customWidth="1"/>
    <col min="2" max="2" width="27.59765625" customWidth="1"/>
    <col min="3" max="3" width="27.265625" customWidth="1"/>
    <col min="4" max="4" width="28.1328125" customWidth="1"/>
    <col min="5" max="5" width="28.265625" customWidth="1"/>
    <col min="6" max="6" width="46.265625" bestFit="1" customWidth="1"/>
    <col min="7" max="7" width="30.1328125" customWidth="1"/>
    <col min="8" max="8" width="20.1328125" customWidth="1"/>
    <col min="9" max="9" width="24.73046875" customWidth="1"/>
    <col min="10" max="10" width="23.1328125" customWidth="1"/>
    <col min="11" max="11" width="47.1328125" customWidth="1"/>
    <col min="12" max="12" width="27.59765625" customWidth="1"/>
    <col min="13" max="13" width="18.86328125" customWidth="1"/>
    <col min="14" max="14" width="34.1328125" customWidth="1"/>
    <col min="15" max="15" width="32.59765625" customWidth="1"/>
    <col min="16" max="16" width="17.265625" customWidth="1"/>
    <col min="17" max="17" width="17" customWidth="1"/>
  </cols>
  <sheetData>
    <row r="1" spans="1:30" ht="15.75" x14ac:dyDescent="0.5">
      <c r="A1" s="88"/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48" customHeight="1" x14ac:dyDescent="0.45">
      <c r="A2" s="88"/>
      <c r="B2" s="161" t="str">
        <f>CONCATENATE("Data collection tool for QUM Indicator ", Indicator_number, ":
", Indicator_name)</f>
        <v>Data collection tool for QUM Indicator 8.7:
Percentage of older patients who receive a current, accurate and comprehensive medication list, including explanations for any medication changes and, if applicable, details of a deprescribing plan, at the time of hospital discharge.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88"/>
      <c r="Q2" s="88"/>
      <c r="R2" s="88"/>
      <c r="S2" s="88"/>
      <c r="T2" s="88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21" x14ac:dyDescent="0.45">
      <c r="A3" s="62"/>
      <c r="B3" s="63" t="s">
        <v>76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2"/>
      <c r="P3" s="62"/>
      <c r="Q3" s="62"/>
      <c r="R3" s="62"/>
      <c r="S3" s="62"/>
      <c r="T3" s="62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21" x14ac:dyDescent="0.65">
      <c r="A4" s="82"/>
      <c r="B4" s="83" t="str">
        <f>CONCATENATE("This form should be used in conjunction with the methodology in QUM Indicator ", Indicator_number)</f>
        <v>This form should be used in conjunction with the methodology in QUM Indicator 8.7</v>
      </c>
      <c r="C4" s="84"/>
      <c r="D4" s="84"/>
      <c r="E4" s="82"/>
      <c r="F4" s="85"/>
      <c r="G4" s="85"/>
      <c r="H4" s="85"/>
      <c r="I4" s="8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7.25" customHeight="1" thickBot="1" x14ac:dyDescent="0.75">
      <c r="A5" s="34"/>
      <c r="B5" s="40"/>
      <c r="C5" s="41"/>
      <c r="D5" s="34"/>
      <c r="E5" s="34"/>
      <c r="F5" s="34"/>
      <c r="G5" s="3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41.25" customHeight="1" x14ac:dyDescent="0.45">
      <c r="A6" s="34"/>
      <c r="B6" s="68" t="s">
        <v>2</v>
      </c>
      <c r="C6" s="120"/>
      <c r="D6" s="34"/>
      <c r="E6" s="129"/>
      <c r="F6" s="130"/>
      <c r="G6" s="34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34.5" customHeight="1" x14ac:dyDescent="0.5">
      <c r="A7" s="35"/>
      <c r="B7" s="113" t="s">
        <v>0</v>
      </c>
      <c r="C7" s="118"/>
      <c r="D7" s="42"/>
      <c r="E7" s="110"/>
      <c r="F7" s="111"/>
      <c r="G7" s="11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35.25" customHeight="1" thickBot="1" x14ac:dyDescent="0.55000000000000004">
      <c r="A8" s="35"/>
      <c r="B8" s="114" t="s">
        <v>1</v>
      </c>
      <c r="C8" s="119"/>
      <c r="D8" s="110"/>
      <c r="E8" s="110"/>
      <c r="F8" s="111"/>
      <c r="G8" s="110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5.75" x14ac:dyDescent="0.5">
      <c r="A9" s="35"/>
      <c r="B9" s="37"/>
      <c r="C9" s="34"/>
      <c r="D9" s="38"/>
      <c r="E9" s="34"/>
      <c r="F9" s="34"/>
      <c r="G9" s="34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14.65" thickBot="1" x14ac:dyDescent="0.5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6.149999999999999" thickBot="1" x14ac:dyDescent="0.55000000000000004">
      <c r="A11" s="34"/>
      <c r="B11" s="37"/>
      <c r="C11" s="162" t="s">
        <v>62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16.149999999999999" thickBot="1" x14ac:dyDescent="0.55000000000000004">
      <c r="A12" s="34"/>
      <c r="B12" s="76" t="s">
        <v>63</v>
      </c>
      <c r="C12" s="78">
        <v>1</v>
      </c>
      <c r="D12" s="79">
        <v>2</v>
      </c>
      <c r="E12" s="133">
        <v>3</v>
      </c>
      <c r="F12" s="79" t="s">
        <v>73</v>
      </c>
      <c r="G12" s="79">
        <v>4</v>
      </c>
      <c r="H12" s="79">
        <v>5</v>
      </c>
      <c r="I12" s="79">
        <v>6</v>
      </c>
      <c r="J12" s="79">
        <v>7</v>
      </c>
      <c r="K12" s="79" t="s">
        <v>74</v>
      </c>
      <c r="L12" s="79" t="s">
        <v>75</v>
      </c>
      <c r="M12" s="79">
        <v>8</v>
      </c>
      <c r="N12" s="80">
        <v>9</v>
      </c>
      <c r="O12" s="80">
        <v>10</v>
      </c>
      <c r="P12" s="80">
        <v>11</v>
      </c>
      <c r="Q12" s="81">
        <v>12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25.25" customHeight="1" x14ac:dyDescent="0.45">
      <c r="A13" s="36"/>
      <c r="B13" s="77" t="s">
        <v>3</v>
      </c>
      <c r="C13" s="72" t="s">
        <v>68</v>
      </c>
      <c r="D13" s="131" t="s">
        <v>54</v>
      </c>
      <c r="E13" s="134" t="s">
        <v>77</v>
      </c>
      <c r="F13" s="132" t="s">
        <v>83</v>
      </c>
      <c r="G13" s="73" t="s">
        <v>55</v>
      </c>
      <c r="H13" s="73" t="s">
        <v>72</v>
      </c>
      <c r="I13" s="73" t="s">
        <v>71</v>
      </c>
      <c r="J13" s="73" t="s">
        <v>56</v>
      </c>
      <c r="K13" s="73" t="s">
        <v>84</v>
      </c>
      <c r="L13" s="73" t="s">
        <v>57</v>
      </c>
      <c r="M13" s="73" t="s">
        <v>70</v>
      </c>
      <c r="N13" s="74" t="s">
        <v>85</v>
      </c>
      <c r="O13" s="74" t="s">
        <v>50</v>
      </c>
      <c r="P13" s="74" t="s">
        <v>52</v>
      </c>
      <c r="Q13" s="75" t="s">
        <v>4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69.75" customHeight="1" thickBot="1" x14ac:dyDescent="0.5">
      <c r="A14" s="34"/>
      <c r="B14" s="109" t="s">
        <v>65</v>
      </c>
      <c r="C14" s="138" t="s">
        <v>60</v>
      </c>
      <c r="D14" s="139" t="s">
        <v>60</v>
      </c>
      <c r="E14" s="139" t="s">
        <v>78</v>
      </c>
      <c r="F14" s="140" t="s">
        <v>79</v>
      </c>
      <c r="G14" s="139" t="s">
        <v>60</v>
      </c>
      <c r="H14" s="139" t="s">
        <v>60</v>
      </c>
      <c r="I14" s="139" t="s">
        <v>60</v>
      </c>
      <c r="J14" s="139" t="s">
        <v>60</v>
      </c>
      <c r="K14" s="139" t="s">
        <v>60</v>
      </c>
      <c r="L14" s="139" t="s">
        <v>93</v>
      </c>
      <c r="M14" s="139" t="s">
        <v>60</v>
      </c>
      <c r="N14" s="139" t="s">
        <v>60</v>
      </c>
      <c r="O14" s="139" t="s">
        <v>51</v>
      </c>
      <c r="P14" s="139" t="s">
        <v>94</v>
      </c>
      <c r="Q14" s="141" t="s">
        <v>94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x14ac:dyDescent="0.45">
      <c r="A15" s="34"/>
      <c r="B15" s="90">
        <v>1</v>
      </c>
      <c r="C15" s="135"/>
      <c r="D15" s="136"/>
      <c r="E15" s="146"/>
      <c r="F15" s="14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x14ac:dyDescent="0.45">
      <c r="A16" s="34"/>
      <c r="B16" s="91">
        <v>2</v>
      </c>
      <c r="C16" s="115"/>
      <c r="D16" s="116"/>
      <c r="E16" s="144"/>
      <c r="F16" s="144"/>
      <c r="G16" s="116"/>
      <c r="H16" s="116"/>
      <c r="I16" s="116"/>
      <c r="J16" s="145"/>
      <c r="K16" s="145"/>
      <c r="L16" s="145"/>
      <c r="M16" s="116"/>
      <c r="N16" s="116"/>
      <c r="O16" s="145"/>
      <c r="P16" s="145"/>
      <c r="Q16" s="117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x14ac:dyDescent="0.45">
      <c r="A17" s="34"/>
      <c r="B17" s="92">
        <v>3</v>
      </c>
      <c r="C17" s="147"/>
      <c r="D17" s="142"/>
      <c r="E17" s="143"/>
      <c r="F17" s="143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x14ac:dyDescent="0.45">
      <c r="A18" s="34"/>
      <c r="B18" s="91">
        <v>4</v>
      </c>
      <c r="C18" s="115"/>
      <c r="D18" s="116"/>
      <c r="E18" s="144"/>
      <c r="F18" s="144"/>
      <c r="G18" s="116"/>
      <c r="H18" s="116"/>
      <c r="I18" s="116"/>
      <c r="J18" s="145"/>
      <c r="K18" s="145"/>
      <c r="L18" s="145"/>
      <c r="M18" s="116"/>
      <c r="N18" s="116"/>
      <c r="O18" s="145"/>
      <c r="P18" s="145"/>
      <c r="Q18" s="11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x14ac:dyDescent="0.45">
      <c r="A19" s="34"/>
      <c r="B19" s="92">
        <v>5</v>
      </c>
      <c r="C19" s="147"/>
      <c r="D19" s="142"/>
      <c r="E19" s="143"/>
      <c r="F19" s="143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x14ac:dyDescent="0.45">
      <c r="A20" s="34"/>
      <c r="B20" s="91">
        <v>6</v>
      </c>
      <c r="C20" s="115"/>
      <c r="D20" s="116"/>
      <c r="E20" s="144"/>
      <c r="F20" s="144"/>
      <c r="G20" s="116"/>
      <c r="H20" s="116"/>
      <c r="I20" s="116"/>
      <c r="J20" s="145"/>
      <c r="K20" s="145"/>
      <c r="L20" s="145"/>
      <c r="M20" s="116"/>
      <c r="N20" s="116"/>
      <c r="O20" s="145"/>
      <c r="P20" s="145"/>
      <c r="Q20" s="11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x14ac:dyDescent="0.45">
      <c r="A21" s="34"/>
      <c r="B21" s="92">
        <v>7</v>
      </c>
      <c r="C21" s="147"/>
      <c r="D21" s="142"/>
      <c r="E21" s="143"/>
      <c r="F21" s="143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x14ac:dyDescent="0.45">
      <c r="A22" s="34"/>
      <c r="B22" s="91">
        <v>8</v>
      </c>
      <c r="C22" s="115"/>
      <c r="D22" s="116"/>
      <c r="E22" s="144"/>
      <c r="F22" s="144"/>
      <c r="G22" s="116"/>
      <c r="H22" s="116"/>
      <c r="I22" s="116"/>
      <c r="J22" s="145"/>
      <c r="K22" s="145"/>
      <c r="L22" s="145"/>
      <c r="M22" s="116"/>
      <c r="N22" s="116"/>
      <c r="O22" s="145"/>
      <c r="P22" s="145"/>
      <c r="Q22" s="11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x14ac:dyDescent="0.45">
      <c r="A23" s="34"/>
      <c r="B23" s="92">
        <v>9</v>
      </c>
      <c r="C23" s="147"/>
      <c r="D23" s="142"/>
      <c r="E23" s="143"/>
      <c r="F23" s="143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x14ac:dyDescent="0.45">
      <c r="A24" s="34"/>
      <c r="B24" s="91">
        <v>10</v>
      </c>
      <c r="C24" s="115"/>
      <c r="D24" s="116"/>
      <c r="E24" s="144"/>
      <c r="F24" s="144"/>
      <c r="G24" s="116"/>
      <c r="H24" s="116"/>
      <c r="I24" s="116"/>
      <c r="J24" s="145"/>
      <c r="K24" s="145"/>
      <c r="L24" s="145"/>
      <c r="M24" s="116"/>
      <c r="N24" s="116"/>
      <c r="O24" s="145"/>
      <c r="P24" s="145"/>
      <c r="Q24" s="117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x14ac:dyDescent="0.45">
      <c r="A25" s="34"/>
      <c r="B25" s="92">
        <v>11</v>
      </c>
      <c r="C25" s="147"/>
      <c r="D25" s="142"/>
      <c r="E25" s="143"/>
      <c r="F25" s="143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x14ac:dyDescent="0.45">
      <c r="A26" s="34"/>
      <c r="B26" s="91">
        <v>12</v>
      </c>
      <c r="C26" s="115"/>
      <c r="D26" s="116"/>
      <c r="E26" s="144"/>
      <c r="F26" s="144"/>
      <c r="G26" s="116"/>
      <c r="H26" s="116"/>
      <c r="I26" s="116"/>
      <c r="J26" s="145"/>
      <c r="K26" s="145"/>
      <c r="L26" s="145"/>
      <c r="M26" s="116"/>
      <c r="N26" s="116"/>
      <c r="O26" s="145"/>
      <c r="P26" s="145"/>
      <c r="Q26" s="11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x14ac:dyDescent="0.45">
      <c r="A27" s="34"/>
      <c r="B27" s="92">
        <v>13</v>
      </c>
      <c r="C27" s="147"/>
      <c r="D27" s="142"/>
      <c r="E27" s="143"/>
      <c r="F27" s="143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8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x14ac:dyDescent="0.45">
      <c r="A28" s="34"/>
      <c r="B28" s="91">
        <v>14</v>
      </c>
      <c r="C28" s="115"/>
      <c r="D28" s="116"/>
      <c r="E28" s="144"/>
      <c r="F28" s="144"/>
      <c r="G28" s="116"/>
      <c r="H28" s="116"/>
      <c r="I28" s="116"/>
      <c r="J28" s="145"/>
      <c r="K28" s="145"/>
      <c r="L28" s="145"/>
      <c r="M28" s="116"/>
      <c r="N28" s="116"/>
      <c r="O28" s="145"/>
      <c r="P28" s="145"/>
      <c r="Q28" s="11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x14ac:dyDescent="0.45">
      <c r="A29" s="34"/>
      <c r="B29" s="92">
        <v>15</v>
      </c>
      <c r="C29" s="147"/>
      <c r="D29" s="142"/>
      <c r="E29" s="143"/>
      <c r="F29" s="143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8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x14ac:dyDescent="0.45">
      <c r="A30" s="34"/>
      <c r="B30" s="91">
        <v>16</v>
      </c>
      <c r="C30" s="115"/>
      <c r="D30" s="116"/>
      <c r="E30" s="144"/>
      <c r="F30" s="144"/>
      <c r="G30" s="116"/>
      <c r="H30" s="116"/>
      <c r="I30" s="116"/>
      <c r="J30" s="145"/>
      <c r="K30" s="145"/>
      <c r="L30" s="145"/>
      <c r="M30" s="116"/>
      <c r="N30" s="116"/>
      <c r="O30" s="145"/>
      <c r="P30" s="145"/>
      <c r="Q30" s="117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x14ac:dyDescent="0.45">
      <c r="A31" s="34"/>
      <c r="B31" s="92">
        <v>17</v>
      </c>
      <c r="C31" s="147"/>
      <c r="D31" s="142"/>
      <c r="E31" s="143"/>
      <c r="F31" s="143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8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x14ac:dyDescent="0.45">
      <c r="A32" s="34"/>
      <c r="B32" s="91">
        <v>18</v>
      </c>
      <c r="C32" s="115"/>
      <c r="D32" s="116"/>
      <c r="E32" s="144"/>
      <c r="F32" s="144"/>
      <c r="G32" s="116"/>
      <c r="H32" s="116"/>
      <c r="I32" s="116"/>
      <c r="J32" s="145"/>
      <c r="K32" s="145"/>
      <c r="L32" s="145"/>
      <c r="M32" s="116"/>
      <c r="N32" s="116"/>
      <c r="O32" s="145"/>
      <c r="P32" s="145"/>
      <c r="Q32" s="117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x14ac:dyDescent="0.45">
      <c r="A33" s="34"/>
      <c r="B33" s="92">
        <v>19</v>
      </c>
      <c r="C33" s="147"/>
      <c r="D33" s="142"/>
      <c r="E33" s="143"/>
      <c r="F33" s="143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8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x14ac:dyDescent="0.45">
      <c r="A34" s="34"/>
      <c r="B34" s="91">
        <v>20</v>
      </c>
      <c r="C34" s="115"/>
      <c r="D34" s="116"/>
      <c r="E34" s="144"/>
      <c r="F34" s="144"/>
      <c r="G34" s="116"/>
      <c r="H34" s="116"/>
      <c r="I34" s="116"/>
      <c r="J34" s="145"/>
      <c r="K34" s="145"/>
      <c r="L34" s="145"/>
      <c r="M34" s="116"/>
      <c r="N34" s="116"/>
      <c r="O34" s="145"/>
      <c r="P34" s="145"/>
      <c r="Q34" s="117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x14ac:dyDescent="0.45">
      <c r="A35" s="34"/>
      <c r="B35" s="92">
        <v>21</v>
      </c>
      <c r="C35" s="147"/>
      <c r="D35" s="142"/>
      <c r="E35" s="143"/>
      <c r="F35" s="14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8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x14ac:dyDescent="0.45">
      <c r="A36" s="34"/>
      <c r="B36" s="91">
        <v>22</v>
      </c>
      <c r="C36" s="115"/>
      <c r="D36" s="116"/>
      <c r="E36" s="144"/>
      <c r="F36" s="144"/>
      <c r="G36" s="116"/>
      <c r="H36" s="116"/>
      <c r="I36" s="116"/>
      <c r="J36" s="145"/>
      <c r="K36" s="145"/>
      <c r="L36" s="145"/>
      <c r="M36" s="116"/>
      <c r="N36" s="116"/>
      <c r="O36" s="145"/>
      <c r="P36" s="145"/>
      <c r="Q36" s="117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x14ac:dyDescent="0.45">
      <c r="A37" s="34"/>
      <c r="B37" s="92">
        <v>23</v>
      </c>
      <c r="C37" s="147"/>
      <c r="D37" s="142"/>
      <c r="E37" s="143"/>
      <c r="F37" s="143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8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x14ac:dyDescent="0.45">
      <c r="A38" s="34"/>
      <c r="B38" s="91">
        <v>24</v>
      </c>
      <c r="C38" s="115"/>
      <c r="D38" s="116"/>
      <c r="E38" s="144"/>
      <c r="F38" s="144"/>
      <c r="G38" s="116"/>
      <c r="H38" s="116"/>
      <c r="I38" s="116"/>
      <c r="J38" s="145"/>
      <c r="K38" s="145"/>
      <c r="L38" s="145"/>
      <c r="M38" s="116"/>
      <c r="N38" s="116"/>
      <c r="O38" s="145"/>
      <c r="P38" s="145"/>
      <c r="Q38" s="11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x14ac:dyDescent="0.45">
      <c r="A39" s="34"/>
      <c r="B39" s="92">
        <v>25</v>
      </c>
      <c r="C39" s="147"/>
      <c r="D39" s="142"/>
      <c r="E39" s="143"/>
      <c r="F39" s="143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8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x14ac:dyDescent="0.45">
      <c r="A40" s="34"/>
      <c r="B40" s="91">
        <v>26</v>
      </c>
      <c r="C40" s="115"/>
      <c r="D40" s="116"/>
      <c r="E40" s="144"/>
      <c r="F40" s="144"/>
      <c r="G40" s="116"/>
      <c r="H40" s="116"/>
      <c r="I40" s="116"/>
      <c r="J40" s="145"/>
      <c r="K40" s="145"/>
      <c r="L40" s="145"/>
      <c r="M40" s="116"/>
      <c r="N40" s="116"/>
      <c r="O40" s="145"/>
      <c r="P40" s="145"/>
      <c r="Q40" s="117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x14ac:dyDescent="0.45">
      <c r="A41" s="34"/>
      <c r="B41" s="92">
        <v>27</v>
      </c>
      <c r="C41" s="147"/>
      <c r="D41" s="142"/>
      <c r="E41" s="143"/>
      <c r="F41" s="143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8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x14ac:dyDescent="0.45">
      <c r="A42" s="34"/>
      <c r="B42" s="91">
        <v>28</v>
      </c>
      <c r="C42" s="115"/>
      <c r="D42" s="116"/>
      <c r="E42" s="144"/>
      <c r="F42" s="144"/>
      <c r="G42" s="116"/>
      <c r="H42" s="116"/>
      <c r="I42" s="116"/>
      <c r="J42" s="145"/>
      <c r="K42" s="145"/>
      <c r="L42" s="145"/>
      <c r="M42" s="116"/>
      <c r="N42" s="116"/>
      <c r="O42" s="145"/>
      <c r="P42" s="145"/>
      <c r="Q42" s="117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x14ac:dyDescent="0.45">
      <c r="A43" s="34"/>
      <c r="B43" s="92">
        <v>29</v>
      </c>
      <c r="C43" s="147"/>
      <c r="D43" s="142"/>
      <c r="E43" s="143"/>
      <c r="F43" s="143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8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x14ac:dyDescent="0.45">
      <c r="A44" s="34"/>
      <c r="B44" s="91">
        <v>30</v>
      </c>
      <c r="C44" s="115"/>
      <c r="D44" s="116"/>
      <c r="E44" s="144"/>
      <c r="F44" s="144"/>
      <c r="G44" s="116"/>
      <c r="H44" s="116"/>
      <c r="I44" s="116"/>
      <c r="J44" s="145"/>
      <c r="K44" s="145"/>
      <c r="L44" s="145"/>
      <c r="M44" s="116"/>
      <c r="N44" s="116"/>
      <c r="O44" s="145"/>
      <c r="P44" s="145"/>
      <c r="Q44" s="117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x14ac:dyDescent="0.45">
      <c r="A45" s="34"/>
      <c r="B45" s="92">
        <v>31</v>
      </c>
      <c r="C45" s="147"/>
      <c r="D45" s="142"/>
      <c r="E45" s="143"/>
      <c r="F45" s="143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8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x14ac:dyDescent="0.45">
      <c r="A46" s="34"/>
      <c r="B46" s="91">
        <v>32</v>
      </c>
      <c r="C46" s="115"/>
      <c r="D46" s="116"/>
      <c r="E46" s="144"/>
      <c r="F46" s="144"/>
      <c r="G46" s="116"/>
      <c r="H46" s="116"/>
      <c r="I46" s="116"/>
      <c r="J46" s="145"/>
      <c r="K46" s="145"/>
      <c r="L46" s="145"/>
      <c r="M46" s="116"/>
      <c r="N46" s="116"/>
      <c r="O46" s="145"/>
      <c r="P46" s="145"/>
      <c r="Q46" s="117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x14ac:dyDescent="0.45">
      <c r="A47" s="34"/>
      <c r="B47" s="92">
        <v>33</v>
      </c>
      <c r="C47" s="147"/>
      <c r="D47" s="142"/>
      <c r="E47" s="143"/>
      <c r="F47" s="143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8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x14ac:dyDescent="0.45">
      <c r="A48" s="34"/>
      <c r="B48" s="91">
        <v>34</v>
      </c>
      <c r="C48" s="115"/>
      <c r="D48" s="116"/>
      <c r="E48" s="144"/>
      <c r="F48" s="144"/>
      <c r="G48" s="116"/>
      <c r="H48" s="116"/>
      <c r="I48" s="116"/>
      <c r="J48" s="145"/>
      <c r="K48" s="145"/>
      <c r="L48" s="145"/>
      <c r="M48" s="116"/>
      <c r="N48" s="116"/>
      <c r="O48" s="145"/>
      <c r="P48" s="145"/>
      <c r="Q48" s="117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x14ac:dyDescent="0.45">
      <c r="A49" s="34"/>
      <c r="B49" s="92">
        <v>35</v>
      </c>
      <c r="C49" s="147"/>
      <c r="D49" s="142"/>
      <c r="E49" s="143"/>
      <c r="F49" s="143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8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x14ac:dyDescent="0.45">
      <c r="A50" s="34"/>
      <c r="B50" s="91">
        <v>36</v>
      </c>
      <c r="C50" s="115"/>
      <c r="D50" s="116"/>
      <c r="E50" s="144"/>
      <c r="F50" s="144"/>
      <c r="G50" s="116"/>
      <c r="H50" s="116"/>
      <c r="I50" s="116"/>
      <c r="J50" s="145"/>
      <c r="K50" s="145"/>
      <c r="L50" s="145"/>
      <c r="M50" s="116"/>
      <c r="N50" s="116"/>
      <c r="O50" s="145"/>
      <c r="P50" s="145"/>
      <c r="Q50" s="117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x14ac:dyDescent="0.45">
      <c r="A51" s="34"/>
      <c r="B51" s="92">
        <v>37</v>
      </c>
      <c r="C51" s="147"/>
      <c r="D51" s="142"/>
      <c r="E51" s="143"/>
      <c r="F51" s="143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8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x14ac:dyDescent="0.45">
      <c r="A52" s="34"/>
      <c r="B52" s="91">
        <v>38</v>
      </c>
      <c r="C52" s="115"/>
      <c r="D52" s="116"/>
      <c r="E52" s="144"/>
      <c r="F52" s="144"/>
      <c r="G52" s="116"/>
      <c r="H52" s="116"/>
      <c r="I52" s="116"/>
      <c r="J52" s="145"/>
      <c r="K52" s="145"/>
      <c r="L52" s="145"/>
      <c r="M52" s="116"/>
      <c r="N52" s="116"/>
      <c r="O52" s="145"/>
      <c r="P52" s="145"/>
      <c r="Q52" s="117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x14ac:dyDescent="0.45">
      <c r="A53" s="34"/>
      <c r="B53" s="92">
        <v>39</v>
      </c>
      <c r="C53" s="147"/>
      <c r="D53" s="142"/>
      <c r="E53" s="143"/>
      <c r="F53" s="143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8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x14ac:dyDescent="0.45">
      <c r="A54" s="34"/>
      <c r="B54" s="91">
        <v>40</v>
      </c>
      <c r="C54" s="115"/>
      <c r="D54" s="116"/>
      <c r="E54" s="144"/>
      <c r="F54" s="144"/>
      <c r="G54" s="116"/>
      <c r="H54" s="116"/>
      <c r="I54" s="116"/>
      <c r="J54" s="145"/>
      <c r="K54" s="145"/>
      <c r="L54" s="145"/>
      <c r="M54" s="116"/>
      <c r="N54" s="116"/>
      <c r="O54" s="145"/>
      <c r="P54" s="145"/>
      <c r="Q54" s="117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x14ac:dyDescent="0.45">
      <c r="A55" s="34"/>
      <c r="B55" s="92">
        <v>41</v>
      </c>
      <c r="C55" s="147"/>
      <c r="D55" s="142"/>
      <c r="E55" s="143"/>
      <c r="F55" s="143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8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x14ac:dyDescent="0.45">
      <c r="A56" s="34"/>
      <c r="B56" s="91">
        <v>42</v>
      </c>
      <c r="C56" s="115"/>
      <c r="D56" s="116"/>
      <c r="E56" s="144"/>
      <c r="F56" s="144"/>
      <c r="G56" s="116"/>
      <c r="H56" s="116"/>
      <c r="I56" s="116"/>
      <c r="J56" s="145"/>
      <c r="K56" s="145"/>
      <c r="L56" s="145"/>
      <c r="M56" s="116"/>
      <c r="N56" s="116"/>
      <c r="O56" s="145"/>
      <c r="P56" s="145"/>
      <c r="Q56" s="117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x14ac:dyDescent="0.45">
      <c r="A57" s="34"/>
      <c r="B57" s="92">
        <v>43</v>
      </c>
      <c r="C57" s="147"/>
      <c r="D57" s="142"/>
      <c r="E57" s="143"/>
      <c r="F57" s="143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8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x14ac:dyDescent="0.45">
      <c r="A58" s="34"/>
      <c r="B58" s="91">
        <v>44</v>
      </c>
      <c r="C58" s="115"/>
      <c r="D58" s="116"/>
      <c r="E58" s="144"/>
      <c r="F58" s="144"/>
      <c r="G58" s="116"/>
      <c r="H58" s="116"/>
      <c r="I58" s="116"/>
      <c r="J58" s="145"/>
      <c r="K58" s="145"/>
      <c r="L58" s="145"/>
      <c r="M58" s="116"/>
      <c r="N58" s="116"/>
      <c r="O58" s="145"/>
      <c r="P58" s="145"/>
      <c r="Q58" s="117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x14ac:dyDescent="0.45">
      <c r="A59" s="34"/>
      <c r="B59" s="92">
        <v>45</v>
      </c>
      <c r="C59" s="147"/>
      <c r="D59" s="142"/>
      <c r="E59" s="143"/>
      <c r="F59" s="143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8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x14ac:dyDescent="0.45">
      <c r="A60" s="34"/>
      <c r="B60" s="91">
        <v>46</v>
      </c>
      <c r="C60" s="115"/>
      <c r="D60" s="116"/>
      <c r="E60" s="144"/>
      <c r="F60" s="144"/>
      <c r="G60" s="116"/>
      <c r="H60" s="116"/>
      <c r="I60" s="116"/>
      <c r="J60" s="145"/>
      <c r="K60" s="145"/>
      <c r="L60" s="145"/>
      <c r="M60" s="116"/>
      <c r="N60" s="116"/>
      <c r="O60" s="145"/>
      <c r="P60" s="145"/>
      <c r="Q60" s="117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x14ac:dyDescent="0.45">
      <c r="A61" s="34"/>
      <c r="B61" s="92">
        <v>47</v>
      </c>
      <c r="C61" s="147"/>
      <c r="D61" s="142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8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x14ac:dyDescent="0.45">
      <c r="A62" s="34"/>
      <c r="B62" s="91">
        <v>48</v>
      </c>
      <c r="C62" s="115"/>
      <c r="D62" s="116"/>
      <c r="E62" s="144"/>
      <c r="F62" s="144"/>
      <c r="G62" s="116"/>
      <c r="H62" s="116"/>
      <c r="I62" s="116"/>
      <c r="J62" s="145"/>
      <c r="K62" s="145"/>
      <c r="L62" s="145"/>
      <c r="M62" s="116"/>
      <c r="N62" s="116"/>
      <c r="O62" s="145"/>
      <c r="P62" s="145"/>
      <c r="Q62" s="117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x14ac:dyDescent="0.45">
      <c r="A63" s="34"/>
      <c r="B63" s="92">
        <v>49</v>
      </c>
      <c r="C63" s="147"/>
      <c r="D63" s="142"/>
      <c r="E63" s="143"/>
      <c r="F63" s="143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8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x14ac:dyDescent="0.45">
      <c r="A64" s="34"/>
      <c r="B64" s="91">
        <v>50</v>
      </c>
      <c r="C64" s="115"/>
      <c r="D64" s="116"/>
      <c r="E64" s="144"/>
      <c r="F64" s="144"/>
      <c r="G64" s="116"/>
      <c r="H64" s="116"/>
      <c r="I64" s="116"/>
      <c r="J64" s="145"/>
      <c r="K64" s="145"/>
      <c r="L64" s="145"/>
      <c r="M64" s="116"/>
      <c r="N64" s="116"/>
      <c r="O64" s="145"/>
      <c r="P64" s="145"/>
      <c r="Q64" s="117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x14ac:dyDescent="0.45">
      <c r="A65" s="34"/>
      <c r="B65" s="92">
        <v>51</v>
      </c>
      <c r="C65" s="147"/>
      <c r="D65" s="142"/>
      <c r="E65" s="143"/>
      <c r="F65" s="143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8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x14ac:dyDescent="0.45">
      <c r="A66" s="34"/>
      <c r="B66" s="91">
        <v>52</v>
      </c>
      <c r="C66" s="115"/>
      <c r="D66" s="116"/>
      <c r="E66" s="144"/>
      <c r="F66" s="144"/>
      <c r="G66" s="116"/>
      <c r="H66" s="116"/>
      <c r="I66" s="116"/>
      <c r="J66" s="145"/>
      <c r="K66" s="145"/>
      <c r="L66" s="145"/>
      <c r="M66" s="116"/>
      <c r="N66" s="116"/>
      <c r="O66" s="145"/>
      <c r="P66" s="145"/>
      <c r="Q66" s="117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x14ac:dyDescent="0.45">
      <c r="A67" s="34"/>
      <c r="B67" s="92">
        <v>53</v>
      </c>
      <c r="C67" s="147"/>
      <c r="D67" s="142"/>
      <c r="E67" s="143"/>
      <c r="F67" s="143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8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x14ac:dyDescent="0.45">
      <c r="A68" s="34"/>
      <c r="B68" s="91">
        <v>54</v>
      </c>
      <c r="C68" s="115"/>
      <c r="D68" s="116"/>
      <c r="E68" s="144"/>
      <c r="F68" s="144"/>
      <c r="G68" s="116"/>
      <c r="H68" s="116"/>
      <c r="I68" s="116"/>
      <c r="J68" s="145"/>
      <c r="K68" s="145"/>
      <c r="L68" s="145"/>
      <c r="M68" s="116"/>
      <c r="N68" s="116"/>
      <c r="O68" s="145"/>
      <c r="P68" s="145"/>
      <c r="Q68" s="117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x14ac:dyDescent="0.45">
      <c r="A69" s="34"/>
      <c r="B69" s="92">
        <v>55</v>
      </c>
      <c r="C69" s="147"/>
      <c r="D69" s="142"/>
      <c r="E69" s="143"/>
      <c r="F69" s="143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8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x14ac:dyDescent="0.45">
      <c r="A70" s="34"/>
      <c r="B70" s="91">
        <v>56</v>
      </c>
      <c r="C70" s="115"/>
      <c r="D70" s="116"/>
      <c r="E70" s="144"/>
      <c r="F70" s="144"/>
      <c r="G70" s="116"/>
      <c r="H70" s="116"/>
      <c r="I70" s="116"/>
      <c r="J70" s="145"/>
      <c r="K70" s="145"/>
      <c r="L70" s="145"/>
      <c r="M70" s="116"/>
      <c r="N70" s="116"/>
      <c r="O70" s="145"/>
      <c r="P70" s="145"/>
      <c r="Q70" s="117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x14ac:dyDescent="0.45">
      <c r="A71" s="34"/>
      <c r="B71" s="92">
        <v>57</v>
      </c>
      <c r="C71" s="147"/>
      <c r="D71" s="142"/>
      <c r="E71" s="143"/>
      <c r="F71" s="143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8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x14ac:dyDescent="0.45">
      <c r="A72" s="34"/>
      <c r="B72" s="91">
        <v>58</v>
      </c>
      <c r="C72" s="115"/>
      <c r="D72" s="116"/>
      <c r="E72" s="144"/>
      <c r="F72" s="144"/>
      <c r="G72" s="116"/>
      <c r="H72" s="116"/>
      <c r="I72" s="116"/>
      <c r="J72" s="145"/>
      <c r="K72" s="145"/>
      <c r="L72" s="145"/>
      <c r="M72" s="116"/>
      <c r="N72" s="116"/>
      <c r="O72" s="145"/>
      <c r="P72" s="145"/>
      <c r="Q72" s="117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x14ac:dyDescent="0.45">
      <c r="A73" s="34"/>
      <c r="B73" s="92">
        <v>59</v>
      </c>
      <c r="C73" s="147"/>
      <c r="D73" s="142"/>
      <c r="E73" s="143"/>
      <c r="F73" s="143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8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x14ac:dyDescent="0.45">
      <c r="A74" s="34"/>
      <c r="B74" s="91">
        <v>60</v>
      </c>
      <c r="C74" s="115"/>
      <c r="D74" s="116"/>
      <c r="E74" s="144"/>
      <c r="F74" s="144"/>
      <c r="G74" s="116"/>
      <c r="H74" s="116"/>
      <c r="I74" s="116"/>
      <c r="J74" s="145"/>
      <c r="K74" s="145"/>
      <c r="L74" s="145"/>
      <c r="M74" s="116"/>
      <c r="N74" s="116"/>
      <c r="O74" s="145"/>
      <c r="P74" s="145"/>
      <c r="Q74" s="117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x14ac:dyDescent="0.45">
      <c r="A75" s="34"/>
      <c r="B75" s="92">
        <v>61</v>
      </c>
      <c r="C75" s="147"/>
      <c r="D75" s="142"/>
      <c r="E75" s="143"/>
      <c r="F75" s="143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8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x14ac:dyDescent="0.45">
      <c r="A76" s="34"/>
      <c r="B76" s="91">
        <v>62</v>
      </c>
      <c r="C76" s="115"/>
      <c r="D76" s="116"/>
      <c r="E76" s="144"/>
      <c r="F76" s="144"/>
      <c r="G76" s="116"/>
      <c r="H76" s="116"/>
      <c r="I76" s="116"/>
      <c r="J76" s="145"/>
      <c r="K76" s="145"/>
      <c r="L76" s="145"/>
      <c r="M76" s="116"/>
      <c r="N76" s="116"/>
      <c r="O76" s="145"/>
      <c r="P76" s="145"/>
      <c r="Q76" s="117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x14ac:dyDescent="0.45">
      <c r="A77" s="34"/>
      <c r="B77" s="92">
        <v>63</v>
      </c>
      <c r="C77" s="147"/>
      <c r="D77" s="142"/>
      <c r="E77" s="143"/>
      <c r="F77" s="143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8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x14ac:dyDescent="0.45">
      <c r="A78" s="34"/>
      <c r="B78" s="91">
        <v>64</v>
      </c>
      <c r="C78" s="115"/>
      <c r="D78" s="116"/>
      <c r="E78" s="144"/>
      <c r="F78" s="144"/>
      <c r="G78" s="116"/>
      <c r="H78" s="116"/>
      <c r="I78" s="116"/>
      <c r="J78" s="145"/>
      <c r="K78" s="145"/>
      <c r="L78" s="145"/>
      <c r="M78" s="116"/>
      <c r="N78" s="116"/>
      <c r="O78" s="145"/>
      <c r="P78" s="145"/>
      <c r="Q78" s="117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x14ac:dyDescent="0.45">
      <c r="A79" s="34"/>
      <c r="B79" s="92">
        <v>65</v>
      </c>
      <c r="C79" s="147"/>
      <c r="D79" s="142"/>
      <c r="E79" s="143"/>
      <c r="F79" s="143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8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x14ac:dyDescent="0.45">
      <c r="A80" s="34"/>
      <c r="B80" s="91">
        <v>66</v>
      </c>
      <c r="C80" s="115"/>
      <c r="D80" s="116"/>
      <c r="E80" s="144"/>
      <c r="F80" s="144"/>
      <c r="G80" s="116"/>
      <c r="H80" s="116"/>
      <c r="I80" s="116"/>
      <c r="J80" s="145"/>
      <c r="K80" s="145"/>
      <c r="L80" s="145"/>
      <c r="M80" s="116"/>
      <c r="N80" s="116"/>
      <c r="O80" s="145"/>
      <c r="P80" s="145"/>
      <c r="Q80" s="117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x14ac:dyDescent="0.45">
      <c r="A81" s="34"/>
      <c r="B81" s="92">
        <v>67</v>
      </c>
      <c r="C81" s="147"/>
      <c r="D81" s="142"/>
      <c r="E81" s="143"/>
      <c r="F81" s="143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8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x14ac:dyDescent="0.45">
      <c r="A82" s="34"/>
      <c r="B82" s="91">
        <v>68</v>
      </c>
      <c r="C82" s="115"/>
      <c r="D82" s="116"/>
      <c r="E82" s="144"/>
      <c r="F82" s="144"/>
      <c r="G82" s="116"/>
      <c r="H82" s="116"/>
      <c r="I82" s="116"/>
      <c r="J82" s="145"/>
      <c r="K82" s="145"/>
      <c r="L82" s="145"/>
      <c r="M82" s="116"/>
      <c r="N82" s="116"/>
      <c r="O82" s="145"/>
      <c r="P82" s="145"/>
      <c r="Q82" s="117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x14ac:dyDescent="0.45">
      <c r="A83" s="34"/>
      <c r="B83" s="92">
        <v>69</v>
      </c>
      <c r="C83" s="147"/>
      <c r="D83" s="142"/>
      <c r="E83" s="143"/>
      <c r="F83" s="143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8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x14ac:dyDescent="0.45">
      <c r="A84" s="34"/>
      <c r="B84" s="91">
        <v>70</v>
      </c>
      <c r="C84" s="115"/>
      <c r="D84" s="116"/>
      <c r="E84" s="144"/>
      <c r="F84" s="144"/>
      <c r="G84" s="116"/>
      <c r="H84" s="116"/>
      <c r="I84" s="116"/>
      <c r="J84" s="145"/>
      <c r="K84" s="145"/>
      <c r="L84" s="145"/>
      <c r="M84" s="116"/>
      <c r="N84" s="116"/>
      <c r="O84" s="145"/>
      <c r="P84" s="145"/>
      <c r="Q84" s="117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x14ac:dyDescent="0.45">
      <c r="A85" s="34"/>
      <c r="B85" s="92">
        <v>71</v>
      </c>
      <c r="C85" s="147"/>
      <c r="D85" s="142"/>
      <c r="E85" s="143"/>
      <c r="F85" s="143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8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x14ac:dyDescent="0.45">
      <c r="A86" s="34"/>
      <c r="B86" s="91">
        <v>72</v>
      </c>
      <c r="C86" s="115"/>
      <c r="D86" s="116"/>
      <c r="E86" s="144"/>
      <c r="F86" s="144"/>
      <c r="G86" s="116"/>
      <c r="H86" s="116"/>
      <c r="I86" s="116"/>
      <c r="J86" s="145"/>
      <c r="K86" s="145"/>
      <c r="L86" s="145"/>
      <c r="M86" s="116"/>
      <c r="N86" s="116"/>
      <c r="O86" s="145"/>
      <c r="P86" s="145"/>
      <c r="Q86" s="117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x14ac:dyDescent="0.45">
      <c r="A87" s="34"/>
      <c r="B87" s="92">
        <v>73</v>
      </c>
      <c r="C87" s="147"/>
      <c r="D87" s="142"/>
      <c r="E87" s="143"/>
      <c r="F87" s="143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8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x14ac:dyDescent="0.45">
      <c r="A88" s="34"/>
      <c r="B88" s="91">
        <v>74</v>
      </c>
      <c r="C88" s="115"/>
      <c r="D88" s="116"/>
      <c r="E88" s="144"/>
      <c r="F88" s="144"/>
      <c r="G88" s="116"/>
      <c r="H88" s="116"/>
      <c r="I88" s="116"/>
      <c r="J88" s="145"/>
      <c r="K88" s="145"/>
      <c r="L88" s="145"/>
      <c r="M88" s="116"/>
      <c r="N88" s="116"/>
      <c r="O88" s="145"/>
      <c r="P88" s="145"/>
      <c r="Q88" s="117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x14ac:dyDescent="0.45">
      <c r="A89" s="34"/>
      <c r="B89" s="92">
        <v>75</v>
      </c>
      <c r="C89" s="147"/>
      <c r="D89" s="142"/>
      <c r="E89" s="143"/>
      <c r="F89" s="143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8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x14ac:dyDescent="0.45">
      <c r="A90" s="34"/>
      <c r="B90" s="91">
        <v>76</v>
      </c>
      <c r="C90" s="115"/>
      <c r="D90" s="116"/>
      <c r="E90" s="144"/>
      <c r="F90" s="144"/>
      <c r="G90" s="116"/>
      <c r="H90" s="116"/>
      <c r="I90" s="116"/>
      <c r="J90" s="145"/>
      <c r="K90" s="145"/>
      <c r="L90" s="145"/>
      <c r="M90" s="116"/>
      <c r="N90" s="116"/>
      <c r="O90" s="145"/>
      <c r="P90" s="145"/>
      <c r="Q90" s="117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x14ac:dyDescent="0.45">
      <c r="A91" s="34"/>
      <c r="B91" s="92">
        <v>77</v>
      </c>
      <c r="C91" s="147"/>
      <c r="D91" s="142"/>
      <c r="E91" s="143"/>
      <c r="F91" s="143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8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x14ac:dyDescent="0.45">
      <c r="A92" s="34"/>
      <c r="B92" s="91">
        <v>78</v>
      </c>
      <c r="C92" s="115"/>
      <c r="D92" s="116"/>
      <c r="E92" s="144"/>
      <c r="F92" s="144"/>
      <c r="G92" s="116"/>
      <c r="H92" s="116"/>
      <c r="I92" s="116"/>
      <c r="J92" s="145"/>
      <c r="K92" s="145"/>
      <c r="L92" s="145"/>
      <c r="M92" s="116"/>
      <c r="N92" s="116"/>
      <c r="O92" s="145"/>
      <c r="P92" s="145"/>
      <c r="Q92" s="117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x14ac:dyDescent="0.45">
      <c r="A93" s="34"/>
      <c r="B93" s="92">
        <v>79</v>
      </c>
      <c r="C93" s="147"/>
      <c r="D93" s="142"/>
      <c r="E93" s="143"/>
      <c r="F93" s="143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8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x14ac:dyDescent="0.45">
      <c r="A94" s="34"/>
      <c r="B94" s="91">
        <v>80</v>
      </c>
      <c r="C94" s="115"/>
      <c r="D94" s="116"/>
      <c r="E94" s="144"/>
      <c r="F94" s="144"/>
      <c r="G94" s="116"/>
      <c r="H94" s="116"/>
      <c r="I94" s="116"/>
      <c r="J94" s="145"/>
      <c r="K94" s="145"/>
      <c r="L94" s="145"/>
      <c r="M94" s="116"/>
      <c r="N94" s="116"/>
      <c r="O94" s="145"/>
      <c r="P94" s="145"/>
      <c r="Q94" s="117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x14ac:dyDescent="0.45">
      <c r="A95" s="34"/>
      <c r="B95" s="92">
        <v>81</v>
      </c>
      <c r="C95" s="147"/>
      <c r="D95" s="142"/>
      <c r="E95" s="143"/>
      <c r="F95" s="143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8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x14ac:dyDescent="0.45">
      <c r="A96" s="34"/>
      <c r="B96" s="91">
        <v>82</v>
      </c>
      <c r="C96" s="115"/>
      <c r="D96" s="116"/>
      <c r="E96" s="144"/>
      <c r="F96" s="144"/>
      <c r="G96" s="116"/>
      <c r="H96" s="116"/>
      <c r="I96" s="116"/>
      <c r="J96" s="145"/>
      <c r="K96" s="145"/>
      <c r="L96" s="145"/>
      <c r="M96" s="116"/>
      <c r="N96" s="116"/>
      <c r="O96" s="145"/>
      <c r="P96" s="145"/>
      <c r="Q96" s="117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x14ac:dyDescent="0.45">
      <c r="A97" s="34"/>
      <c r="B97" s="92">
        <v>83</v>
      </c>
      <c r="C97" s="147"/>
      <c r="D97" s="142"/>
      <c r="E97" s="143"/>
      <c r="F97" s="143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8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x14ac:dyDescent="0.45">
      <c r="A98" s="34"/>
      <c r="B98" s="91">
        <v>84</v>
      </c>
      <c r="C98" s="115"/>
      <c r="D98" s="116"/>
      <c r="E98" s="144"/>
      <c r="F98" s="144"/>
      <c r="G98" s="116"/>
      <c r="H98" s="116"/>
      <c r="I98" s="116"/>
      <c r="J98" s="145"/>
      <c r="K98" s="145"/>
      <c r="L98" s="145"/>
      <c r="M98" s="116"/>
      <c r="N98" s="116"/>
      <c r="O98" s="145"/>
      <c r="P98" s="145"/>
      <c r="Q98" s="117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x14ac:dyDescent="0.45">
      <c r="A99" s="34"/>
      <c r="B99" s="92">
        <v>85</v>
      </c>
      <c r="C99" s="147"/>
      <c r="D99" s="142"/>
      <c r="E99" s="143"/>
      <c r="F99" s="143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8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x14ac:dyDescent="0.45">
      <c r="A100" s="34"/>
      <c r="B100" s="91">
        <v>86</v>
      </c>
      <c r="C100" s="115"/>
      <c r="D100" s="116"/>
      <c r="E100" s="144"/>
      <c r="F100" s="144"/>
      <c r="G100" s="116"/>
      <c r="H100" s="116"/>
      <c r="I100" s="116"/>
      <c r="J100" s="145"/>
      <c r="K100" s="145"/>
      <c r="L100" s="145"/>
      <c r="M100" s="116"/>
      <c r="N100" s="116"/>
      <c r="O100" s="145"/>
      <c r="P100" s="145"/>
      <c r="Q100" s="117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x14ac:dyDescent="0.45">
      <c r="A101" s="34"/>
      <c r="B101" s="92">
        <v>87</v>
      </c>
      <c r="C101" s="147"/>
      <c r="D101" s="142"/>
      <c r="E101" s="143"/>
      <c r="F101" s="143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8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x14ac:dyDescent="0.45">
      <c r="A102" s="34"/>
      <c r="B102" s="91">
        <v>88</v>
      </c>
      <c r="C102" s="115"/>
      <c r="D102" s="116"/>
      <c r="E102" s="144"/>
      <c r="F102" s="144"/>
      <c r="G102" s="116"/>
      <c r="H102" s="116"/>
      <c r="I102" s="116"/>
      <c r="J102" s="145"/>
      <c r="K102" s="145"/>
      <c r="L102" s="145"/>
      <c r="M102" s="116"/>
      <c r="N102" s="116"/>
      <c r="O102" s="145"/>
      <c r="P102" s="145"/>
      <c r="Q102" s="117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x14ac:dyDescent="0.45">
      <c r="A103" s="34"/>
      <c r="B103" s="92">
        <v>89</v>
      </c>
      <c r="C103" s="147"/>
      <c r="D103" s="142"/>
      <c r="E103" s="143"/>
      <c r="F103" s="143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8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x14ac:dyDescent="0.45">
      <c r="A104" s="34"/>
      <c r="B104" s="91">
        <v>90</v>
      </c>
      <c r="C104" s="115"/>
      <c r="D104" s="116"/>
      <c r="E104" s="144"/>
      <c r="F104" s="144"/>
      <c r="G104" s="116"/>
      <c r="H104" s="116"/>
      <c r="I104" s="116"/>
      <c r="J104" s="145"/>
      <c r="K104" s="145"/>
      <c r="L104" s="145"/>
      <c r="M104" s="116"/>
      <c r="N104" s="116"/>
      <c r="O104" s="145"/>
      <c r="P104" s="145"/>
      <c r="Q104" s="117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x14ac:dyDescent="0.45">
      <c r="A105" s="34"/>
      <c r="B105" s="92">
        <v>91</v>
      </c>
      <c r="C105" s="147"/>
      <c r="D105" s="142"/>
      <c r="E105" s="143"/>
      <c r="F105" s="143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8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x14ac:dyDescent="0.45">
      <c r="A106" s="34"/>
      <c r="B106" s="91">
        <v>92</v>
      </c>
      <c r="C106" s="115"/>
      <c r="D106" s="116"/>
      <c r="E106" s="144"/>
      <c r="F106" s="144"/>
      <c r="G106" s="116"/>
      <c r="H106" s="116"/>
      <c r="I106" s="116"/>
      <c r="J106" s="145"/>
      <c r="K106" s="145"/>
      <c r="L106" s="145"/>
      <c r="M106" s="116"/>
      <c r="N106" s="116"/>
      <c r="O106" s="145"/>
      <c r="P106" s="145"/>
      <c r="Q106" s="117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x14ac:dyDescent="0.45">
      <c r="A107" s="34"/>
      <c r="B107" s="92">
        <v>93</v>
      </c>
      <c r="C107" s="147"/>
      <c r="D107" s="142"/>
      <c r="E107" s="143"/>
      <c r="F107" s="143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8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x14ac:dyDescent="0.45">
      <c r="A108" s="34"/>
      <c r="B108" s="91">
        <v>94</v>
      </c>
      <c r="C108" s="115"/>
      <c r="D108" s="116"/>
      <c r="E108" s="144"/>
      <c r="F108" s="144"/>
      <c r="G108" s="116"/>
      <c r="H108" s="116"/>
      <c r="I108" s="116"/>
      <c r="J108" s="145"/>
      <c r="K108" s="145"/>
      <c r="L108" s="145"/>
      <c r="M108" s="116"/>
      <c r="N108" s="116"/>
      <c r="O108" s="145"/>
      <c r="P108" s="145"/>
      <c r="Q108" s="117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x14ac:dyDescent="0.45">
      <c r="A109" s="34"/>
      <c r="B109" s="92">
        <v>95</v>
      </c>
      <c r="C109" s="147"/>
      <c r="D109" s="142"/>
      <c r="E109" s="143"/>
      <c r="F109" s="143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8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x14ac:dyDescent="0.45">
      <c r="A110" s="34"/>
      <c r="B110" s="91">
        <v>96</v>
      </c>
      <c r="C110" s="115"/>
      <c r="D110" s="116"/>
      <c r="E110" s="144"/>
      <c r="F110" s="144"/>
      <c r="G110" s="116"/>
      <c r="H110" s="116"/>
      <c r="I110" s="116"/>
      <c r="J110" s="145"/>
      <c r="K110" s="145"/>
      <c r="L110" s="145"/>
      <c r="M110" s="116"/>
      <c r="N110" s="116"/>
      <c r="O110" s="145"/>
      <c r="P110" s="145"/>
      <c r="Q110" s="117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x14ac:dyDescent="0.45">
      <c r="A111" s="34"/>
      <c r="B111" s="92">
        <v>97</v>
      </c>
      <c r="C111" s="147"/>
      <c r="D111" s="142"/>
      <c r="E111" s="143"/>
      <c r="F111" s="143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8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x14ac:dyDescent="0.45">
      <c r="A112" s="34"/>
      <c r="B112" s="91">
        <v>98</v>
      </c>
      <c r="C112" s="115"/>
      <c r="D112" s="116"/>
      <c r="E112" s="144"/>
      <c r="F112" s="144"/>
      <c r="G112" s="116"/>
      <c r="H112" s="116"/>
      <c r="I112" s="116"/>
      <c r="J112" s="145"/>
      <c r="K112" s="145"/>
      <c r="L112" s="145"/>
      <c r="M112" s="116"/>
      <c r="N112" s="116"/>
      <c r="O112" s="145"/>
      <c r="P112" s="145"/>
      <c r="Q112" s="117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ht="14.65" thickBot="1" x14ac:dyDescent="0.5">
      <c r="A113" s="34"/>
      <c r="B113" s="93">
        <v>99</v>
      </c>
      <c r="C113" s="149"/>
      <c r="D113" s="150"/>
      <c r="E113" s="151"/>
      <c r="F113" s="151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2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x14ac:dyDescent="0.4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x14ac:dyDescent="0.4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x14ac:dyDescent="0.4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x14ac:dyDescent="0.4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x14ac:dyDescent="0.4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x14ac:dyDescent="0.4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x14ac:dyDescent="0.4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x14ac:dyDescent="0.4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x14ac:dyDescent="0.4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x14ac:dyDescent="0.4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x14ac:dyDescent="0.4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x14ac:dyDescent="0.4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x14ac:dyDescent="0.4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U126" s="156"/>
      <c r="V126" s="156"/>
      <c r="W126" s="156"/>
      <c r="X126" s="156"/>
      <c r="Y126" s="156"/>
      <c r="Z126" s="156"/>
    </row>
    <row r="127" spans="1:30" x14ac:dyDescent="0.45">
      <c r="U127" s="156"/>
      <c r="V127" s="156"/>
      <c r="W127" s="156"/>
      <c r="X127" s="156"/>
      <c r="Y127" s="156"/>
      <c r="Z127" s="156"/>
    </row>
    <row r="128" spans="1:30" x14ac:dyDescent="0.45">
      <c r="U128" s="156"/>
      <c r="V128" s="156"/>
      <c r="W128" s="156"/>
      <c r="X128" s="156"/>
      <c r="Y128" s="156"/>
      <c r="Z128" s="156"/>
    </row>
  </sheetData>
  <sheetProtection formatColumns="0" formatRows="0"/>
  <mergeCells count="2">
    <mergeCell ref="B2:O2"/>
    <mergeCell ref="C11:Q11"/>
  </mergeCells>
  <conditionalFormatting sqref="A15:Q113">
    <cfRule type="cellIs" dxfId="1" priority="6" operator="equal">
      <formula>"N/A"</formula>
    </cfRule>
  </conditionalFormatting>
  <dataValidations count="8">
    <dataValidation operator="greaterThanOrEqual" allowBlank="1" sqref="L15:L113" xr:uid="{37A58AE0-2D49-4801-9781-934E23C68689}"/>
    <dataValidation type="list" allowBlank="1" showInputMessage="1" showErrorMessage="1" errorTitle="Invalid Input" error="Please choose from available options (&quot;Yes&quot; or &quot;No&quot;)" sqref="F6 G15:I113 C15:D113 M15:N113" xr:uid="{57A71F57-7346-4A31-B699-F35FE02ECA59}">
      <formula1>YN_List</formula1>
    </dataValidation>
    <dataValidation type="whole" allowBlank="1" showErrorMessage="1" errorTitle="Value Not in Range" error="Please enter a whole number between 50 and 120" sqref="O15:O113" xr:uid="{7F647B4A-315A-439C-A77C-52CC27F41247}">
      <formula1>50</formula1>
      <formula2>120</formula2>
    </dataValidation>
    <dataValidation allowBlank="1" sqref="P15:Q113" xr:uid="{35D9CB3B-584F-4E5E-A059-1A339905D475}"/>
    <dataValidation type="date" operator="greaterThanOrEqual" allowBlank="1" showInputMessage="1" showErrorMessage="1" sqref="C6" xr:uid="{20DCD5A1-5406-4AE7-9825-81CE912C6A67}">
      <formula1>25569</formula1>
    </dataValidation>
    <dataValidation type="list" operator="greaterThanOrEqual" allowBlank="1" showErrorMessage="1" errorTitle="Invalid Input" error="Please choose from available options (&quot;Yes&quot; or &quot;No&quot;)" sqref="J15:J113" xr:uid="{B987D3D2-D42C-4395-9D0F-E33E2A646065}">
      <formula1>YN_List</formula1>
    </dataValidation>
    <dataValidation type="whole" operator="greaterThan" allowBlank="1" showInputMessage="1" showErrorMessage="1" errorTitle="Invalid whole number" error="Please enter a whole number" sqref="C8" xr:uid="{30FFBBF4-8B91-4F1E-A6D5-9F980B2BBC28}">
      <formula1>0</formula1>
    </dataValidation>
    <dataValidation type="list" allowBlank="1" showInputMessage="1" showErrorMessage="1" sqref="E15:E113" xr:uid="{0FF71F07-3A2D-4C47-88BF-CFE71968566C}">
      <formula1>YN_List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OrEqual" allowBlank="1" xr:uid="{9C5C2804-8CF7-4F63-AFC5-40F4A3F49FDF}">
          <x14:formula1>
            <xm:f>Reference!$H$8:$H$10</xm:f>
          </x14:formula1>
          <xm:sqref>K15:K113</xm:sqref>
        </x14:dataValidation>
        <x14:dataValidation type="list" allowBlank="1" showInputMessage="1" showErrorMessage="1" xr:uid="{ACF4F8BB-4ACA-43D6-B819-B4BB52022EEA}">
          <x14:formula1>
            <xm:f>Reference!$H$35:$H$37</xm:f>
          </x14:formula1>
          <xm:sqref>F15:F113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9D20-B066-4114-B416-A9BE1EA27E25}">
  <sheetPr codeName="Sheet2"/>
  <dimension ref="A1:M35"/>
  <sheetViews>
    <sheetView zoomScale="60" zoomScaleNormal="60" workbookViewId="0">
      <selection activeCell="B4" sqref="B4"/>
    </sheetView>
  </sheetViews>
  <sheetFormatPr defaultRowHeight="14.25" x14ac:dyDescent="0.45"/>
  <cols>
    <col min="1" max="1" width="3.86328125" customWidth="1"/>
    <col min="2" max="2" width="38.3984375" customWidth="1"/>
    <col min="3" max="3" width="41.86328125" customWidth="1"/>
    <col min="4" max="4" width="40.265625" customWidth="1"/>
    <col min="5" max="5" width="50.73046875" customWidth="1"/>
    <col min="6" max="6" width="41" customWidth="1"/>
    <col min="7" max="7" width="31.265625" customWidth="1"/>
    <col min="8" max="8" width="7.1328125" customWidth="1"/>
    <col min="9" max="9" width="13" customWidth="1"/>
    <col min="10" max="10" width="21.59765625" customWidth="1"/>
    <col min="11" max="11" width="25.86328125" customWidth="1"/>
  </cols>
  <sheetData>
    <row r="1" spans="1:13" ht="69" customHeight="1" x14ac:dyDescent="0.45">
      <c r="A1" s="94"/>
      <c r="B1" s="161" t="str">
        <f>CONCATENATE("Collated data for QUM Indicator ", Indicator_number, ":
", Indicator_name)</f>
        <v>Collated data for QUM Indicator 8.7:
Percentage of older patients who receive a current, accurate and comprehensive medication list, including explanations for any medication changes and, if applicable, details of a deprescribing plan, at the time of hospital discharge.</v>
      </c>
      <c r="C1" s="161"/>
      <c r="D1" s="161"/>
      <c r="E1" s="161"/>
      <c r="F1" s="161"/>
      <c r="G1" s="161"/>
      <c r="H1" s="161"/>
      <c r="I1" s="161"/>
      <c r="J1" s="103"/>
      <c r="K1" s="103"/>
      <c r="L1" s="4"/>
    </row>
    <row r="2" spans="1:13" ht="21" x14ac:dyDescent="0.65">
      <c r="A2" s="63"/>
      <c r="B2" s="63" t="s">
        <v>76</v>
      </c>
      <c r="C2" s="64"/>
      <c r="D2" s="64"/>
      <c r="E2" s="64"/>
      <c r="F2" s="64"/>
      <c r="G2" s="64"/>
      <c r="H2" s="64"/>
      <c r="I2" s="64"/>
      <c r="J2" s="39"/>
      <c r="K2" s="39"/>
      <c r="L2" s="2"/>
    </row>
    <row r="3" spans="1:13" ht="12" customHeight="1" x14ac:dyDescent="0.7">
      <c r="A3" s="70"/>
      <c r="B3" s="86"/>
      <c r="C3" s="86"/>
      <c r="D3" s="87"/>
      <c r="E3" s="87"/>
      <c r="F3" s="87"/>
      <c r="G3" s="87"/>
      <c r="H3" s="87"/>
      <c r="I3" s="87"/>
      <c r="J3" s="55"/>
      <c r="K3" s="55"/>
      <c r="L3" s="1"/>
    </row>
    <row r="4" spans="1:13" ht="14.25" customHeight="1" thickBot="1" x14ac:dyDescent="0.75">
      <c r="A4" s="33"/>
      <c r="B4" s="61"/>
      <c r="C4" s="61"/>
      <c r="D4" s="55"/>
      <c r="E4" s="55"/>
      <c r="F4" s="55"/>
      <c r="G4" s="55"/>
      <c r="H4" s="55"/>
      <c r="I4" s="55"/>
      <c r="J4" s="55"/>
      <c r="K4" s="55"/>
      <c r="L4" s="1"/>
    </row>
    <row r="5" spans="1:13" ht="24" customHeight="1" x14ac:dyDescent="0.55000000000000004">
      <c r="A5" s="33"/>
      <c r="B5" s="68" t="s">
        <v>5</v>
      </c>
      <c r="C5" s="126" t="str">
        <f>IF(ISBLANK(Audit_date), "", Audit_date)</f>
        <v/>
      </c>
      <c r="D5" s="55"/>
      <c r="E5" s="55"/>
      <c r="F5" s="55"/>
      <c r="G5" s="55"/>
      <c r="H5" s="55"/>
      <c r="I5" s="55"/>
      <c r="J5" s="55"/>
      <c r="K5" s="55"/>
      <c r="L5" s="1"/>
    </row>
    <row r="6" spans="1:13" ht="23.25" customHeight="1" x14ac:dyDescent="0.55000000000000004">
      <c r="A6" s="33"/>
      <c r="B6" s="113" t="s">
        <v>0</v>
      </c>
      <c r="C6" s="127" t="str">
        <f>IF(ISBLANK(Hospital_name), "", Hospital_name)</f>
        <v/>
      </c>
      <c r="D6" s="37"/>
      <c r="E6" s="33"/>
      <c r="F6" s="33"/>
      <c r="G6" s="40"/>
      <c r="H6" s="40"/>
      <c r="I6" s="40"/>
      <c r="J6" s="40"/>
      <c r="K6" s="104"/>
      <c r="L6" s="5"/>
    </row>
    <row r="7" spans="1:13" ht="23.25" customHeight="1" thickBot="1" x14ac:dyDescent="0.6">
      <c r="A7" s="33"/>
      <c r="B7" s="69" t="s">
        <v>1</v>
      </c>
      <c r="C7" s="125" t="str">
        <f>IF(ISBLANK(Adult_bed_number), "", Adult_bed_number)</f>
        <v/>
      </c>
      <c r="D7" s="37"/>
      <c r="E7" s="33"/>
      <c r="F7" s="33"/>
      <c r="G7" s="56"/>
      <c r="H7" s="40"/>
      <c r="I7" s="40"/>
      <c r="J7" s="40"/>
      <c r="K7" s="104"/>
      <c r="L7" s="5"/>
    </row>
    <row r="8" spans="1:13" ht="16.149999999999999" thickBot="1" x14ac:dyDescent="0.55000000000000004">
      <c r="A8" s="33"/>
      <c r="B8" s="56"/>
      <c r="C8" s="56"/>
      <c r="D8" s="37"/>
      <c r="E8" s="60"/>
      <c r="F8" s="56"/>
      <c r="G8" s="56"/>
      <c r="H8" s="40"/>
      <c r="I8" s="40"/>
      <c r="J8" s="40"/>
      <c r="K8" s="104"/>
      <c r="L8" s="3"/>
    </row>
    <row r="9" spans="1:13" ht="94.5" customHeight="1" thickBot="1" x14ac:dyDescent="0.5">
      <c r="A9" s="33"/>
      <c r="B9" s="66" t="s">
        <v>6</v>
      </c>
      <c r="C9" s="66" t="s">
        <v>7</v>
      </c>
      <c r="D9" s="96" t="s">
        <v>69</v>
      </c>
      <c r="E9" s="95" t="s">
        <v>90</v>
      </c>
      <c r="F9" s="33"/>
      <c r="G9" s="57"/>
      <c r="H9" s="102"/>
      <c r="I9" s="33"/>
      <c r="J9" s="33"/>
      <c r="K9" s="37"/>
      <c r="L9" s="3"/>
    </row>
    <row r="10" spans="1:13" ht="19.5" customHeight="1" thickBot="1" x14ac:dyDescent="0.5">
      <c r="A10" s="33"/>
      <c r="B10" s="167">
        <f>COUNTA(Data!C15:C113)</f>
        <v>0</v>
      </c>
      <c r="C10" s="66" t="s">
        <v>8</v>
      </c>
      <c r="D10" s="99">
        <f>COUNTIF(Data!C15:C113,"Yes")</f>
        <v>0</v>
      </c>
      <c r="E10" s="157">
        <f>COUNTIFS(Data!$C$15:$C$113, "Yes",Data!$D$15:$D$113, "Yes",Data!$G$15:$G$113, "Yes",Data!$H$15:$H$113, "Yes",Data!$I$15:$I$113, "Yes",Data!$K$15:$K$113, "Yes",Data!$M$15:$M$113, "Yes",Data!$N$15:$N$113, "Yes")</f>
        <v>0</v>
      </c>
      <c r="F10" s="33"/>
      <c r="G10" s="58"/>
      <c r="H10" s="33"/>
      <c r="I10" s="33"/>
      <c r="J10" s="33"/>
      <c r="K10" s="37"/>
      <c r="L10" s="3"/>
    </row>
    <row r="11" spans="1:13" ht="32.25" customHeight="1" thickBot="1" x14ac:dyDescent="0.5">
      <c r="A11" s="33"/>
      <c r="B11" s="168"/>
      <c r="C11" s="66" t="s">
        <v>9</v>
      </c>
      <c r="D11" s="121" t="str">
        <f>IF(Total_Audits&gt;0, D10/Total_Audits, "")</f>
        <v/>
      </c>
      <c r="E11" s="122" t="str">
        <f>IF(Total_Audits&gt;0, E10/Total_Audits, "")</f>
        <v/>
      </c>
      <c r="F11" s="33"/>
      <c r="G11" s="59"/>
      <c r="H11" s="33"/>
      <c r="I11" s="33"/>
      <c r="J11" s="33"/>
      <c r="K11" s="37"/>
      <c r="L11" s="3"/>
    </row>
    <row r="12" spans="1:13" ht="9.75" customHeight="1" x14ac:dyDescent="0.45">
      <c r="A12" s="33"/>
      <c r="B12" s="37"/>
      <c r="C12" s="37"/>
      <c r="D12" s="37"/>
      <c r="E12" s="37"/>
      <c r="F12" s="33"/>
      <c r="G12" s="47"/>
      <c r="H12" s="37"/>
      <c r="I12" s="37"/>
      <c r="J12" s="37"/>
      <c r="K12" s="37"/>
      <c r="L12" s="3"/>
    </row>
    <row r="13" spans="1:13" ht="16.149999999999999" thickBot="1" x14ac:dyDescent="0.55000000000000004">
      <c r="A13" s="46"/>
      <c r="B13" s="53" t="s">
        <v>10</v>
      </c>
      <c r="C13" s="54"/>
      <c r="D13" s="54"/>
      <c r="E13" s="37"/>
      <c r="F13" s="33"/>
      <c r="G13" s="46"/>
      <c r="H13" s="33"/>
      <c r="I13" s="37"/>
      <c r="J13" s="37"/>
      <c r="K13" s="37"/>
      <c r="L13" s="3"/>
    </row>
    <row r="14" spans="1:13" ht="75.75" customHeight="1" thickBot="1" x14ac:dyDescent="0.5">
      <c r="A14" s="46"/>
      <c r="B14" s="169" t="s">
        <v>62</v>
      </c>
      <c r="C14" s="65" t="s">
        <v>11</v>
      </c>
      <c r="D14" s="97" t="s">
        <v>59</v>
      </c>
      <c r="E14" s="97" t="s">
        <v>55</v>
      </c>
      <c r="F14" s="97" t="s">
        <v>86</v>
      </c>
      <c r="G14" s="98" t="s">
        <v>58</v>
      </c>
      <c r="H14" s="48"/>
      <c r="I14" s="48"/>
      <c r="J14" s="48"/>
      <c r="K14" s="105"/>
      <c r="L14" s="43"/>
      <c r="M14" s="43"/>
    </row>
    <row r="15" spans="1:13" ht="22.5" customHeight="1" thickBot="1" x14ac:dyDescent="0.5">
      <c r="A15" s="33"/>
      <c r="B15" s="170"/>
      <c r="C15" s="65" t="s">
        <v>61</v>
      </c>
      <c r="D15" s="100">
        <f>COUNTIF(Data!D15:D113,"Yes")</f>
        <v>0</v>
      </c>
      <c r="E15" s="100">
        <f>COUNTIF(Data!G15:G113,"Yes")</f>
        <v>0</v>
      </c>
      <c r="F15" s="100">
        <f>COUNTIF(Data!H15:H113,"Yes")</f>
        <v>0</v>
      </c>
      <c r="G15" s="101">
        <f>COUNTIF(Data!I15:I113,"Yes")</f>
        <v>0</v>
      </c>
      <c r="H15" s="48"/>
      <c r="I15" s="48"/>
      <c r="J15" s="48"/>
      <c r="K15" s="106"/>
      <c r="L15" s="44"/>
      <c r="M15" s="43"/>
    </row>
    <row r="16" spans="1:13" ht="24" customHeight="1" thickBot="1" x14ac:dyDescent="0.5">
      <c r="A16" s="33"/>
      <c r="B16" s="171"/>
      <c r="C16" s="65" t="s">
        <v>12</v>
      </c>
      <c r="D16" s="122" t="str">
        <f>IF(Total_Audits&gt;0, D15/Total_Audits, "")</f>
        <v/>
      </c>
      <c r="E16" s="122" t="str">
        <f>IF(Total_Audits&gt;0, E15/Total_Audits, "")</f>
        <v/>
      </c>
      <c r="F16" s="122" t="str">
        <f>IF(Total_Audits&gt;0, F15/Total_Audits, "")</f>
        <v/>
      </c>
      <c r="G16" s="123" t="str">
        <f>IF(Total_Audits&gt;0, G15/Total_Audits, "")</f>
        <v/>
      </c>
      <c r="H16" s="48"/>
      <c r="I16" s="48"/>
      <c r="J16" s="48"/>
      <c r="K16" s="106"/>
      <c r="L16" s="44"/>
      <c r="M16" s="43"/>
    </row>
    <row r="17" spans="1:13" ht="19.5" customHeight="1" thickBot="1" x14ac:dyDescent="0.5">
      <c r="A17" s="33"/>
      <c r="B17" s="37"/>
      <c r="C17" s="37"/>
      <c r="D17" s="47"/>
      <c r="E17" s="47"/>
      <c r="F17" s="47"/>
      <c r="G17" s="47"/>
      <c r="H17" s="48"/>
      <c r="I17" s="48"/>
      <c r="J17" s="48"/>
      <c r="K17" s="106"/>
      <c r="L17" s="44"/>
      <c r="M17" s="43"/>
    </row>
    <row r="18" spans="1:13" ht="60.4" customHeight="1" thickBot="1" x14ac:dyDescent="0.5">
      <c r="A18" s="33"/>
      <c r="B18" s="169" t="s">
        <v>62</v>
      </c>
      <c r="C18" s="66" t="s">
        <v>11</v>
      </c>
      <c r="D18" s="107" t="s">
        <v>87</v>
      </c>
      <c r="E18" s="97" t="s">
        <v>88</v>
      </c>
      <c r="F18" s="33"/>
      <c r="G18" s="33"/>
      <c r="H18" s="49"/>
      <c r="I18" s="49"/>
      <c r="J18" s="46"/>
      <c r="K18" s="106"/>
      <c r="L18" s="44"/>
      <c r="M18" s="43"/>
    </row>
    <row r="19" spans="1:13" ht="21" customHeight="1" thickBot="1" x14ac:dyDescent="0.55000000000000004">
      <c r="A19" s="33"/>
      <c r="B19" s="170"/>
      <c r="C19" s="66" t="s">
        <v>61</v>
      </c>
      <c r="D19" s="108">
        <f>COUNTIFS(Data!J15:J113,"Yes")</f>
        <v>0</v>
      </c>
      <c r="E19" s="100">
        <f>COUNTIFS(Data!J15:J113,"Yes",Data!K15:K113,"Yes")</f>
        <v>0</v>
      </c>
      <c r="F19" s="33"/>
      <c r="G19" s="33"/>
      <c r="H19" s="50"/>
      <c r="I19" s="50"/>
      <c r="J19" s="46"/>
      <c r="K19" s="46"/>
      <c r="L19" s="43"/>
      <c r="M19" s="43"/>
    </row>
    <row r="20" spans="1:13" ht="23.25" customHeight="1" thickBot="1" x14ac:dyDescent="0.55000000000000004">
      <c r="A20" s="33"/>
      <c r="B20" s="171"/>
      <c r="C20" s="66" t="s">
        <v>12</v>
      </c>
      <c r="D20" s="124" t="str">
        <f>IF(Total_Audits&gt;0, D19/Total_Audits, "")</f>
        <v/>
      </c>
      <c r="E20" s="122" t="str">
        <f>IF(Total_Audits&gt;0, E19/Total_Audits, "")</f>
        <v/>
      </c>
      <c r="F20" s="33"/>
      <c r="G20" s="33"/>
      <c r="H20" s="51"/>
      <c r="I20" s="51"/>
      <c r="J20" s="46"/>
      <c r="K20" s="46"/>
      <c r="L20" s="43"/>
      <c r="M20" s="43"/>
    </row>
    <row r="21" spans="1:13" ht="15.75" customHeight="1" thickBot="1" x14ac:dyDescent="0.55000000000000004">
      <c r="A21" s="33"/>
      <c r="B21" s="37"/>
      <c r="C21" s="45"/>
      <c r="D21" s="52"/>
      <c r="E21" s="52"/>
      <c r="F21" s="52"/>
      <c r="G21" s="52"/>
      <c r="H21" s="51"/>
      <c r="I21" s="51"/>
      <c r="J21" s="46"/>
      <c r="K21" s="46"/>
      <c r="L21" s="43"/>
      <c r="M21" s="43"/>
    </row>
    <row r="22" spans="1:13" ht="48.75" customHeight="1" thickBot="1" x14ac:dyDescent="0.55000000000000004">
      <c r="A22" s="33"/>
      <c r="B22" s="169" t="s">
        <v>62</v>
      </c>
      <c r="C22" s="65" t="s">
        <v>11</v>
      </c>
      <c r="D22" s="97" t="s">
        <v>66</v>
      </c>
      <c r="E22" s="97" t="s">
        <v>64</v>
      </c>
      <c r="F22" s="52"/>
      <c r="G22" s="52"/>
      <c r="H22" s="51"/>
      <c r="I22" s="51"/>
      <c r="J22" s="46"/>
      <c r="K22" s="46"/>
      <c r="L22" s="43"/>
      <c r="M22" s="43"/>
    </row>
    <row r="23" spans="1:13" ht="25.5" customHeight="1" thickBot="1" x14ac:dyDescent="0.55000000000000004">
      <c r="A23" s="33"/>
      <c r="B23" s="170"/>
      <c r="C23" s="65" t="s">
        <v>61</v>
      </c>
      <c r="D23" s="100">
        <f>COUNTIF(Data!M15:M113,"Yes")</f>
        <v>0</v>
      </c>
      <c r="E23" s="100">
        <f>COUNTIF(Data!N15:N113,"Yes")</f>
        <v>0</v>
      </c>
      <c r="F23" s="52"/>
      <c r="G23" s="52"/>
      <c r="H23" s="51"/>
      <c r="I23" s="51"/>
      <c r="J23" s="46"/>
      <c r="K23" s="46"/>
      <c r="L23" s="43"/>
      <c r="M23" s="43"/>
    </row>
    <row r="24" spans="1:13" ht="25.5" customHeight="1" thickBot="1" x14ac:dyDescent="0.5">
      <c r="A24" s="33"/>
      <c r="B24" s="171"/>
      <c r="C24" s="65" t="s">
        <v>12</v>
      </c>
      <c r="D24" s="122" t="str">
        <f>IF(Total_Audits&gt;0, D23/Total_Audits, "")</f>
        <v/>
      </c>
      <c r="E24" s="122" t="str">
        <f>IF(Total_Audits&gt;0, E23/Total_Audits, "")</f>
        <v/>
      </c>
      <c r="F24" s="33"/>
      <c r="G24" s="46"/>
      <c r="H24" s="46"/>
      <c r="I24" s="46"/>
      <c r="J24" s="46"/>
      <c r="K24" s="33"/>
    </row>
    <row r="25" spans="1:13" ht="15" customHeight="1" thickBot="1" x14ac:dyDescent="0.5">
      <c r="A25" s="33"/>
      <c r="B25" s="37"/>
      <c r="C25" s="45"/>
      <c r="D25" s="33"/>
      <c r="E25" s="33"/>
      <c r="F25" s="33"/>
      <c r="G25" s="46"/>
      <c r="H25" s="46"/>
      <c r="I25" s="46"/>
      <c r="J25" s="46"/>
      <c r="K25" s="33"/>
    </row>
    <row r="26" spans="1:13" ht="24.75" customHeight="1" thickBot="1" x14ac:dyDescent="0.5">
      <c r="A26" s="33"/>
      <c r="B26" s="165" t="s">
        <v>13</v>
      </c>
      <c r="C26" s="97" t="s">
        <v>14</v>
      </c>
      <c r="D26" s="97" t="s">
        <v>15</v>
      </c>
      <c r="E26" s="97" t="s">
        <v>16</v>
      </c>
      <c r="F26" s="37"/>
      <c r="G26" s="33"/>
      <c r="H26" s="33"/>
      <c r="I26" s="33"/>
      <c r="J26" s="33"/>
      <c r="K26" s="33"/>
      <c r="L26" s="3"/>
    </row>
    <row r="27" spans="1:13" ht="21.75" customHeight="1" thickBot="1" x14ac:dyDescent="0.55000000000000004">
      <c r="A27" s="33"/>
      <c r="B27" s="166"/>
      <c r="C27" s="158" t="str">
        <f>IF(Total_Audits&gt;0, ROUND(AVERAGE(pt_age),0), "")</f>
        <v/>
      </c>
      <c r="D27" s="159" t="str">
        <f>IF(Total_Audits&gt;0, MIN(pt_age), "")</f>
        <v/>
      </c>
      <c r="E27" s="160" t="str">
        <f>IF(Total_Audits&gt;0, MAX(pt_age), "")</f>
        <v/>
      </c>
      <c r="F27" s="37"/>
      <c r="G27" s="33"/>
      <c r="H27" s="33"/>
      <c r="I27" s="33"/>
      <c r="J27" s="37"/>
      <c r="K27" s="37"/>
      <c r="L27" s="3"/>
    </row>
    <row r="28" spans="1:13" x14ac:dyDescent="0.4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3" x14ac:dyDescent="0.4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 x14ac:dyDescent="0.4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 x14ac:dyDescent="0.45">
      <c r="A31" s="33"/>
      <c r="B31" s="33"/>
      <c r="C31" s="33"/>
      <c r="D31" s="33"/>
      <c r="E31" s="33"/>
      <c r="F31" s="33"/>
      <c r="G31" s="37"/>
      <c r="H31" s="37"/>
      <c r="I31" s="37"/>
      <c r="J31" s="33"/>
      <c r="K31" s="33"/>
    </row>
    <row r="32" spans="1:13" x14ac:dyDescent="0.4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4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4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4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</sheetData>
  <sheetProtection algorithmName="SHA-512" hashValue="P1IaOzzv4IxxYMiRj6/LiPowkgNhHR2Q1kDg8QBw3MoEIGoa9OyXIBQJhzboQV871uRgmUowPV4K34Fl5LR7Pg==" saltValue="UMkGQ0TaU2EytNgxDldoow==" spinCount="100000" sheet="1" objects="1" scenarios="1" formatColumns="0" formatRows="0"/>
  <protectedRanges>
    <protectedRange password="DE45" sqref="C6 E8" name="Range1"/>
    <protectedRange password="DE45" sqref="B5" name="Range1_1"/>
    <protectedRange password="DE45" sqref="B27" name="Range1_2"/>
  </protectedRanges>
  <mergeCells count="6">
    <mergeCell ref="B26:B27"/>
    <mergeCell ref="B1:I1"/>
    <mergeCell ref="B10:B11"/>
    <mergeCell ref="B14:B16"/>
    <mergeCell ref="B18:B20"/>
    <mergeCell ref="B22:B24"/>
  </mergeCells>
  <conditionalFormatting sqref="C27">
    <cfRule type="expression" dxfId="0" priority="1">
      <formula>MOD(C27,1)&gt;0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7DB2-8E90-4750-ABDC-2279612B695B}">
  <sheetPr codeName="Sheet3"/>
  <dimension ref="A1:K112"/>
  <sheetViews>
    <sheetView topLeftCell="A13" zoomScale="80" zoomScaleNormal="80" workbookViewId="0">
      <selection activeCell="H33" sqref="H33"/>
    </sheetView>
  </sheetViews>
  <sheetFormatPr defaultRowHeight="14.25" x14ac:dyDescent="0.45"/>
  <cols>
    <col min="1" max="1" width="15.1328125" customWidth="1"/>
    <col min="2" max="2" width="39.3984375" customWidth="1"/>
    <col min="4" max="4" width="23" customWidth="1"/>
    <col min="5" max="5" width="24.73046875" customWidth="1"/>
    <col min="7" max="7" width="32" customWidth="1"/>
    <col min="8" max="8" width="26" customWidth="1"/>
  </cols>
  <sheetData>
    <row r="1" spans="1:11" x14ac:dyDescent="0.45">
      <c r="A1" s="6" t="s">
        <v>17</v>
      </c>
      <c r="B1" s="3"/>
      <c r="C1" s="3"/>
      <c r="D1" s="3"/>
      <c r="E1" s="3"/>
      <c r="F1" s="3"/>
      <c r="G1" s="3"/>
      <c r="H1" s="3"/>
    </row>
    <row r="2" spans="1:11" x14ac:dyDescent="0.45">
      <c r="A2" s="3"/>
      <c r="B2" s="3"/>
      <c r="C2" s="3"/>
      <c r="D2" s="3"/>
      <c r="E2" s="3"/>
      <c r="F2" s="3"/>
      <c r="G2" s="3"/>
      <c r="H2" s="3"/>
    </row>
    <row r="3" spans="1:11" ht="18" x14ac:dyDescent="0.55000000000000004">
      <c r="A3" s="7" t="s">
        <v>18</v>
      </c>
      <c r="B3" s="3"/>
      <c r="C3" s="3"/>
      <c r="D3" s="3"/>
      <c r="E3" s="3"/>
      <c r="F3" s="3"/>
      <c r="G3" s="3"/>
      <c r="H3" s="3"/>
    </row>
    <row r="4" spans="1:11" ht="18" x14ac:dyDescent="0.55000000000000004">
      <c r="A4" s="7"/>
      <c r="B4" s="3"/>
      <c r="C4" s="3"/>
      <c r="D4" s="3"/>
      <c r="E4" s="3"/>
      <c r="F4" s="3"/>
      <c r="G4" s="3"/>
      <c r="H4" s="3"/>
    </row>
    <row r="5" spans="1:11" x14ac:dyDescent="0.45">
      <c r="A5" s="3" t="s">
        <v>19</v>
      </c>
      <c r="B5" s="3"/>
      <c r="C5" s="3"/>
      <c r="D5" s="3"/>
      <c r="E5" s="3"/>
      <c r="F5" s="3"/>
      <c r="G5" s="3"/>
      <c r="H5" s="3"/>
    </row>
    <row r="6" spans="1:11" x14ac:dyDescent="0.45">
      <c r="A6" s="3" t="s">
        <v>20</v>
      </c>
      <c r="B6" s="3"/>
      <c r="C6" s="3"/>
      <c r="D6" s="3"/>
      <c r="E6" s="3"/>
      <c r="F6" s="3"/>
      <c r="G6" s="3"/>
      <c r="H6" s="3"/>
    </row>
    <row r="7" spans="1:11" ht="14.65" thickBot="1" x14ac:dyDescent="0.5">
      <c r="A7" s="3"/>
      <c r="B7" s="3"/>
      <c r="C7" s="3"/>
      <c r="D7" s="3"/>
      <c r="E7" s="3"/>
      <c r="F7" s="3"/>
      <c r="G7" s="3"/>
      <c r="H7" s="3"/>
    </row>
    <row r="8" spans="1:11" x14ac:dyDescent="0.45">
      <c r="A8" s="18" t="s">
        <v>21</v>
      </c>
      <c r="B8" s="19"/>
      <c r="C8" s="3"/>
      <c r="D8" s="18" t="s">
        <v>22</v>
      </c>
      <c r="E8" s="19"/>
      <c r="F8" s="3"/>
      <c r="G8" s="183" t="s">
        <v>23</v>
      </c>
      <c r="H8" s="13" t="s">
        <v>24</v>
      </c>
    </row>
    <row r="9" spans="1:11" ht="38.25" customHeight="1" thickBot="1" x14ac:dyDescent="0.5">
      <c r="A9" s="20" t="s">
        <v>25</v>
      </c>
      <c r="B9" s="26">
        <v>8.6999999999999993</v>
      </c>
      <c r="C9" s="3"/>
      <c r="D9" s="20" t="s">
        <v>0</v>
      </c>
      <c r="E9" s="21" t="str">
        <f>IF(ISBLANK(Hospital_name), "", Hospital_name)</f>
        <v/>
      </c>
      <c r="F9" s="3"/>
      <c r="G9" s="184"/>
      <c r="H9" s="15" t="s">
        <v>26</v>
      </c>
    </row>
    <row r="10" spans="1:11" ht="98.25" customHeight="1" thickBot="1" x14ac:dyDescent="0.5">
      <c r="A10" s="20" t="s">
        <v>27</v>
      </c>
      <c r="B10" s="24" t="s">
        <v>89</v>
      </c>
      <c r="C10" s="3"/>
      <c r="D10" s="22" t="s">
        <v>28</v>
      </c>
      <c r="E10" s="23" t="str">
        <f>IF(ISBLANK(Adult_bed_number), "", Adult_bed_number)</f>
        <v/>
      </c>
      <c r="F10" s="3"/>
      <c r="G10" s="17" t="s">
        <v>29</v>
      </c>
      <c r="H10" s="16" t="s">
        <v>30</v>
      </c>
    </row>
    <row r="11" spans="1:11" ht="48.75" customHeight="1" thickBot="1" x14ac:dyDescent="0.5">
      <c r="A11" s="22" t="s">
        <v>31</v>
      </c>
      <c r="B11" s="25"/>
      <c r="C11" s="3"/>
      <c r="D11" s="8"/>
      <c r="E11" s="9"/>
      <c r="F11" s="3"/>
      <c r="G11" s="3"/>
      <c r="H11" s="3"/>
    </row>
    <row r="12" spans="1:11" ht="14.65" thickBot="1" x14ac:dyDescent="0.5">
      <c r="A12" s="3"/>
      <c r="B12" s="3"/>
      <c r="C12" s="3"/>
      <c r="D12" s="3"/>
      <c r="E12" s="3"/>
      <c r="F12" s="3"/>
      <c r="G12" s="183" t="s">
        <v>32</v>
      </c>
      <c r="H12" s="10" t="s">
        <v>33</v>
      </c>
    </row>
    <row r="13" spans="1:11" ht="14.65" thickBot="1" x14ac:dyDescent="0.5">
      <c r="A13" s="3"/>
      <c r="B13" s="3"/>
      <c r="C13" s="3"/>
      <c r="D13" s="3"/>
      <c r="E13" s="3"/>
      <c r="F13" s="3"/>
      <c r="G13" s="184"/>
      <c r="H13" s="12" t="s">
        <v>34</v>
      </c>
      <c r="J13" s="175" t="s">
        <v>53</v>
      </c>
      <c r="K13" s="176"/>
    </row>
    <row r="14" spans="1:11" ht="14.65" thickBot="1" x14ac:dyDescent="0.5">
      <c r="C14" s="3"/>
      <c r="D14" s="3"/>
      <c r="E14" s="3"/>
      <c r="F14" s="3"/>
      <c r="G14" s="3"/>
      <c r="H14" s="3"/>
      <c r="J14" s="27">
        <v>1</v>
      </c>
      <c r="K14" s="28" t="b">
        <f>AND((Data!K15=Data!L15),NOT(ISBLANK(Data!K15)))</f>
        <v>0</v>
      </c>
    </row>
    <row r="15" spans="1:11" x14ac:dyDescent="0.45">
      <c r="C15" s="3"/>
      <c r="D15" s="3"/>
      <c r="E15" s="3"/>
      <c r="F15" s="3"/>
      <c r="G15" s="183" t="s">
        <v>35</v>
      </c>
      <c r="H15" s="13" t="s">
        <v>36</v>
      </c>
      <c r="J15" s="29">
        <v>2</v>
      </c>
      <c r="K15" s="30" t="b">
        <f>AND((Data!K16=Data!L16),NOT(ISBLANK(Data!K16)))</f>
        <v>0</v>
      </c>
    </row>
    <row r="16" spans="1:11" x14ac:dyDescent="0.45">
      <c r="C16" s="3"/>
      <c r="D16" s="3"/>
      <c r="E16" s="3"/>
      <c r="F16" s="3"/>
      <c r="G16" s="185"/>
      <c r="H16" s="14" t="s">
        <v>37</v>
      </c>
      <c r="J16" s="29">
        <v>3</v>
      </c>
      <c r="K16" s="30" t="b">
        <f>AND((Data!K17=Data!L17),NOT(ISBLANK(Data!K17)))</f>
        <v>0</v>
      </c>
    </row>
    <row r="17" spans="1:11" x14ac:dyDescent="0.45">
      <c r="C17" s="3"/>
      <c r="D17" s="3"/>
      <c r="E17" s="3"/>
      <c r="F17" s="3"/>
      <c r="G17" s="185"/>
      <c r="H17" s="14" t="s">
        <v>38</v>
      </c>
      <c r="J17" s="29">
        <v>4</v>
      </c>
      <c r="K17" s="30" t="b">
        <f>AND((Data!K18=Data!L18),NOT(ISBLANK(Data!K18)))</f>
        <v>0</v>
      </c>
    </row>
    <row r="18" spans="1:11" x14ac:dyDescent="0.45">
      <c r="C18" s="3"/>
      <c r="D18" s="3"/>
      <c r="E18" s="3"/>
      <c r="F18" s="3"/>
      <c r="G18" s="185"/>
      <c r="H18" s="14" t="s">
        <v>39</v>
      </c>
      <c r="J18" s="29">
        <v>5</v>
      </c>
      <c r="K18" s="30" t="b">
        <f>AND((Data!K19=Data!L19),NOT(ISBLANK(Data!K19)))</f>
        <v>0</v>
      </c>
    </row>
    <row r="19" spans="1:11" ht="14.65" thickBot="1" x14ac:dyDescent="0.5">
      <c r="C19" s="3"/>
      <c r="D19" s="3"/>
      <c r="E19" s="3"/>
      <c r="F19" s="3"/>
      <c r="G19" s="184"/>
      <c r="H19" s="15" t="s">
        <v>40</v>
      </c>
      <c r="J19" s="29">
        <v>6</v>
      </c>
      <c r="K19" s="30" t="b">
        <f>AND((Data!K20=Data!L20),NOT(ISBLANK(Data!K20)))</f>
        <v>0</v>
      </c>
    </row>
    <row r="20" spans="1:11" ht="14.65" thickBot="1" x14ac:dyDescent="0.5">
      <c r="C20" s="3"/>
      <c r="D20" s="3"/>
      <c r="E20" s="3"/>
      <c r="F20" s="3"/>
      <c r="G20" s="3"/>
      <c r="H20" s="3"/>
      <c r="J20" s="29">
        <v>7</v>
      </c>
      <c r="K20" s="30" t="b">
        <f>AND((Data!K21=Data!L21),NOT(ISBLANK(Data!K21)))</f>
        <v>0</v>
      </c>
    </row>
    <row r="21" spans="1:11" x14ac:dyDescent="0.45">
      <c r="C21" s="3"/>
      <c r="D21" s="3"/>
      <c r="E21" s="3"/>
      <c r="F21" s="3"/>
      <c r="G21" s="180" t="s">
        <v>41</v>
      </c>
      <c r="H21" s="13" t="s">
        <v>42</v>
      </c>
      <c r="J21" s="29">
        <v>8</v>
      </c>
      <c r="K21" s="30" t="b">
        <f>AND((Data!K22=Data!L22),NOT(ISBLANK(Data!K22)))</f>
        <v>0</v>
      </c>
    </row>
    <row r="22" spans="1:11" x14ac:dyDescent="0.45">
      <c r="C22" s="3"/>
      <c r="D22" s="3"/>
      <c r="E22" s="3"/>
      <c r="F22" s="3"/>
      <c r="G22" s="181"/>
      <c r="H22" s="14" t="s">
        <v>43</v>
      </c>
      <c r="J22" s="29">
        <v>9</v>
      </c>
      <c r="K22" s="30" t="b">
        <f>AND((Data!K23=Data!L23),NOT(ISBLANK(Data!K23)))</f>
        <v>0</v>
      </c>
    </row>
    <row r="23" spans="1:11" x14ac:dyDescent="0.45">
      <c r="C23" s="3"/>
      <c r="D23" s="3"/>
      <c r="E23" s="3"/>
      <c r="F23" s="3"/>
      <c r="G23" s="181"/>
      <c r="H23" s="14" t="s">
        <v>44</v>
      </c>
      <c r="J23" s="29">
        <v>10</v>
      </c>
      <c r="K23" s="30" t="b">
        <f>AND((Data!K24=Data!L24),NOT(ISBLANK(Data!K24)))</f>
        <v>0</v>
      </c>
    </row>
    <row r="24" spans="1:11" ht="14.65" thickBot="1" x14ac:dyDescent="0.5">
      <c r="C24" s="3"/>
      <c r="D24" s="3"/>
      <c r="E24" s="3"/>
      <c r="F24" s="3"/>
      <c r="G24" s="182"/>
      <c r="H24" s="15" t="s">
        <v>40</v>
      </c>
      <c r="J24" s="29">
        <v>11</v>
      </c>
      <c r="K24" s="30" t="b">
        <f>AND((Data!K25=Data!L25),NOT(ISBLANK(Data!K25)))</f>
        <v>0</v>
      </c>
    </row>
    <row r="25" spans="1:11" x14ac:dyDescent="0.45">
      <c r="C25" s="3"/>
      <c r="D25" s="3"/>
      <c r="E25" s="3"/>
      <c r="F25" s="3"/>
      <c r="G25" s="3"/>
      <c r="H25" s="3"/>
      <c r="J25" s="29">
        <v>12</v>
      </c>
      <c r="K25" s="30" t="b">
        <f>AND((Data!K26=Data!L26),NOT(ISBLANK(Data!K26)))</f>
        <v>0</v>
      </c>
    </row>
    <row r="26" spans="1:11" ht="14.65" thickBot="1" x14ac:dyDescent="0.5">
      <c r="A26" s="3"/>
      <c r="B26" s="3"/>
      <c r="C26" s="3"/>
      <c r="D26" s="3"/>
      <c r="E26" s="3"/>
      <c r="F26" s="3"/>
      <c r="H26" s="3"/>
      <c r="J26" s="29">
        <v>13</v>
      </c>
      <c r="K26" s="30" t="b">
        <f>AND((Data!K27=Data!L27),NOT(ISBLANK(Data!K27)))</f>
        <v>0</v>
      </c>
    </row>
    <row r="27" spans="1:11" x14ac:dyDescent="0.45">
      <c r="A27" s="3"/>
      <c r="B27" s="3"/>
      <c r="C27" s="3"/>
      <c r="D27" s="3"/>
      <c r="E27" s="3"/>
      <c r="F27" s="3"/>
      <c r="G27" s="177" t="s">
        <v>45</v>
      </c>
      <c r="H27" s="10" t="s">
        <v>46</v>
      </c>
      <c r="J27" s="29">
        <v>14</v>
      </c>
      <c r="K27" s="30" t="b">
        <f>AND((Data!K28=Data!L28),NOT(ISBLANK(Data!K28)))</f>
        <v>0</v>
      </c>
    </row>
    <row r="28" spans="1:11" x14ac:dyDescent="0.45">
      <c r="A28" s="3"/>
      <c r="B28" s="3"/>
      <c r="C28" s="3"/>
      <c r="D28" s="3"/>
      <c r="E28" s="3"/>
      <c r="F28" s="3"/>
      <c r="G28" s="178"/>
      <c r="H28" s="11" t="s">
        <v>47</v>
      </c>
      <c r="J28" s="29">
        <v>15</v>
      </c>
      <c r="K28" s="30" t="b">
        <f>AND((Data!K29=Data!L29),NOT(ISBLANK(Data!K29)))</f>
        <v>0</v>
      </c>
    </row>
    <row r="29" spans="1:11" x14ac:dyDescent="0.45">
      <c r="A29" s="3"/>
      <c r="B29" s="3"/>
      <c r="C29" s="3"/>
      <c r="D29" s="3"/>
      <c r="E29" s="3"/>
      <c r="F29" s="3"/>
      <c r="G29" s="178"/>
      <c r="H29" s="11" t="s">
        <v>48</v>
      </c>
      <c r="J29" s="29">
        <v>16</v>
      </c>
      <c r="K29" s="30" t="b">
        <f>AND((Data!K30=Data!L30),NOT(ISBLANK(Data!K30)))</f>
        <v>0</v>
      </c>
    </row>
    <row r="30" spans="1:11" x14ac:dyDescent="0.45">
      <c r="A30" s="3"/>
      <c r="B30" s="3"/>
      <c r="C30" s="3"/>
      <c r="D30" s="3"/>
      <c r="E30" s="3"/>
      <c r="F30" s="3"/>
      <c r="G30" s="178"/>
      <c r="H30" s="11" t="s">
        <v>49</v>
      </c>
      <c r="J30" s="29">
        <v>17</v>
      </c>
      <c r="K30" s="30" t="b">
        <f>AND((Data!K31=Data!L31),NOT(ISBLANK(Data!K31)))</f>
        <v>0</v>
      </c>
    </row>
    <row r="31" spans="1:11" ht="14.65" thickBot="1" x14ac:dyDescent="0.5">
      <c r="A31" s="3"/>
      <c r="B31" s="3"/>
      <c r="C31" s="3"/>
      <c r="D31" s="3"/>
      <c r="E31" s="3"/>
      <c r="F31" s="3"/>
      <c r="G31" s="179"/>
      <c r="H31" s="12" t="s">
        <v>40</v>
      </c>
      <c r="J31" s="29">
        <v>18</v>
      </c>
      <c r="K31" s="30" t="b">
        <f>AND((Data!K32=Data!L32),NOT(ISBLANK(Data!K32)))</f>
        <v>0</v>
      </c>
    </row>
    <row r="32" spans="1:11" x14ac:dyDescent="0.45">
      <c r="J32" s="29">
        <v>19</v>
      </c>
      <c r="K32" s="30" t="b">
        <f>AND((Data!K33=Data!L33),NOT(ISBLANK(Data!K33)))</f>
        <v>0</v>
      </c>
    </row>
    <row r="33" spans="7:11" x14ac:dyDescent="0.45">
      <c r="H33" s="44" t="s">
        <v>26</v>
      </c>
      <c r="J33" s="29">
        <v>20</v>
      </c>
      <c r="K33" s="30" t="b">
        <f>AND((Data!K34=Data!L34),NOT(ISBLANK(Data!K34)))</f>
        <v>0</v>
      </c>
    </row>
    <row r="34" spans="7:11" ht="14.65" thickBot="1" x14ac:dyDescent="0.5">
      <c r="J34" s="29">
        <v>21</v>
      </c>
      <c r="K34" s="30" t="b">
        <f>AND((Data!K35=Data!L35),NOT(ISBLANK(Data!K35)))</f>
        <v>0</v>
      </c>
    </row>
    <row r="35" spans="7:11" ht="28.5" x14ac:dyDescent="0.45">
      <c r="G35" s="172" t="s">
        <v>82</v>
      </c>
      <c r="H35" s="153" t="s">
        <v>80</v>
      </c>
      <c r="J35" s="29">
        <v>22</v>
      </c>
      <c r="K35" s="30" t="b">
        <f>AND((Data!K36=Data!L36),NOT(ISBLANK(Data!K36)))</f>
        <v>0</v>
      </c>
    </row>
    <row r="36" spans="7:11" ht="28.5" x14ac:dyDescent="0.45">
      <c r="G36" s="173"/>
      <c r="H36" s="154" t="s">
        <v>81</v>
      </c>
      <c r="J36" s="29">
        <v>23</v>
      </c>
      <c r="K36" s="30" t="b">
        <f>AND((Data!K37=Data!L37),NOT(ISBLANK(Data!K37)))</f>
        <v>0</v>
      </c>
    </row>
    <row r="37" spans="7:11" ht="14.65" thickBot="1" x14ac:dyDescent="0.5">
      <c r="G37" s="174"/>
      <c r="H37" s="155" t="s">
        <v>40</v>
      </c>
      <c r="J37" s="29">
        <v>24</v>
      </c>
      <c r="K37" s="30" t="b">
        <f>AND((Data!K38=Data!L38),NOT(ISBLANK(Data!K38)))</f>
        <v>0</v>
      </c>
    </row>
    <row r="38" spans="7:11" x14ac:dyDescent="0.45">
      <c r="J38" s="29">
        <v>25</v>
      </c>
      <c r="K38" s="30" t="b">
        <f>AND((Data!K39=Data!L39),NOT(ISBLANK(Data!K39)))</f>
        <v>0</v>
      </c>
    </row>
    <row r="39" spans="7:11" x14ac:dyDescent="0.45">
      <c r="J39" s="29">
        <v>26</v>
      </c>
      <c r="K39" s="30" t="b">
        <f>AND((Data!K40=Data!L40),NOT(ISBLANK(Data!K40)))</f>
        <v>0</v>
      </c>
    </row>
    <row r="40" spans="7:11" x14ac:dyDescent="0.45">
      <c r="J40" s="29">
        <v>27</v>
      </c>
      <c r="K40" s="30" t="b">
        <f>AND((Data!K41=Data!L41),NOT(ISBLANK(Data!K41)))</f>
        <v>0</v>
      </c>
    </row>
    <row r="41" spans="7:11" x14ac:dyDescent="0.45">
      <c r="J41" s="29">
        <v>28</v>
      </c>
      <c r="K41" s="30" t="b">
        <f>AND((Data!K42=Data!L42),NOT(ISBLANK(Data!K42)))</f>
        <v>0</v>
      </c>
    </row>
    <row r="42" spans="7:11" x14ac:dyDescent="0.45">
      <c r="J42" s="29">
        <v>29</v>
      </c>
      <c r="K42" s="30" t="b">
        <f>AND((Data!K43=Data!L43),NOT(ISBLANK(Data!K43)))</f>
        <v>0</v>
      </c>
    </row>
    <row r="43" spans="7:11" x14ac:dyDescent="0.45">
      <c r="J43" s="29">
        <v>30</v>
      </c>
      <c r="K43" s="30" t="b">
        <f>AND((Data!K44=Data!L44),NOT(ISBLANK(Data!K44)))</f>
        <v>0</v>
      </c>
    </row>
    <row r="44" spans="7:11" x14ac:dyDescent="0.45">
      <c r="J44" s="29">
        <v>31</v>
      </c>
      <c r="K44" s="30" t="b">
        <f>AND((Data!K45=Data!L45),NOT(ISBLANK(Data!K45)))</f>
        <v>0</v>
      </c>
    </row>
    <row r="45" spans="7:11" x14ac:dyDescent="0.45">
      <c r="J45" s="29">
        <v>32</v>
      </c>
      <c r="K45" s="30" t="b">
        <f>AND((Data!K46=Data!L46),NOT(ISBLANK(Data!K46)))</f>
        <v>0</v>
      </c>
    </row>
    <row r="46" spans="7:11" x14ac:dyDescent="0.45">
      <c r="J46" s="29">
        <v>33</v>
      </c>
      <c r="K46" s="30" t="b">
        <f>AND((Data!K47=Data!L47),NOT(ISBLANK(Data!K47)))</f>
        <v>0</v>
      </c>
    </row>
    <row r="47" spans="7:11" x14ac:dyDescent="0.45">
      <c r="J47" s="29">
        <v>34</v>
      </c>
      <c r="K47" s="30" t="b">
        <f>AND((Data!K48=Data!L48),NOT(ISBLANK(Data!K48)))</f>
        <v>0</v>
      </c>
    </row>
    <row r="48" spans="7:11" x14ac:dyDescent="0.45">
      <c r="J48" s="29">
        <v>35</v>
      </c>
      <c r="K48" s="30" t="b">
        <f>AND((Data!K49=Data!L49),NOT(ISBLANK(Data!K49)))</f>
        <v>0</v>
      </c>
    </row>
    <row r="49" spans="10:11" x14ac:dyDescent="0.45">
      <c r="J49" s="29">
        <v>36</v>
      </c>
      <c r="K49" s="30" t="b">
        <f>AND((Data!K50=Data!L50),NOT(ISBLANK(Data!K50)))</f>
        <v>0</v>
      </c>
    </row>
    <row r="50" spans="10:11" x14ac:dyDescent="0.45">
      <c r="J50" s="29">
        <v>37</v>
      </c>
      <c r="K50" s="30" t="b">
        <f>AND((Data!K51=Data!L51),NOT(ISBLANK(Data!K51)))</f>
        <v>0</v>
      </c>
    </row>
    <row r="51" spans="10:11" x14ac:dyDescent="0.45">
      <c r="J51" s="29">
        <v>38</v>
      </c>
      <c r="K51" s="30" t="b">
        <f>AND((Data!K52=Data!L52),NOT(ISBLANK(Data!K52)))</f>
        <v>0</v>
      </c>
    </row>
    <row r="52" spans="10:11" x14ac:dyDescent="0.45">
      <c r="J52" s="29">
        <v>39</v>
      </c>
      <c r="K52" s="30" t="b">
        <f>AND((Data!K53=Data!L53),NOT(ISBLANK(Data!K53)))</f>
        <v>0</v>
      </c>
    </row>
    <row r="53" spans="10:11" x14ac:dyDescent="0.45">
      <c r="J53" s="29">
        <v>40</v>
      </c>
      <c r="K53" s="30" t="b">
        <f>AND((Data!K54=Data!L54),NOT(ISBLANK(Data!K54)))</f>
        <v>0</v>
      </c>
    </row>
    <row r="54" spans="10:11" x14ac:dyDescent="0.45">
      <c r="J54" s="29">
        <v>41</v>
      </c>
      <c r="K54" s="30" t="b">
        <f>AND((Data!K55=Data!L55),NOT(ISBLANK(Data!K55)))</f>
        <v>0</v>
      </c>
    </row>
    <row r="55" spans="10:11" x14ac:dyDescent="0.45">
      <c r="J55" s="29">
        <v>42</v>
      </c>
      <c r="K55" s="30" t="b">
        <f>AND((Data!K56=Data!L56),NOT(ISBLANK(Data!K56)))</f>
        <v>0</v>
      </c>
    </row>
    <row r="56" spans="10:11" x14ac:dyDescent="0.45">
      <c r="J56" s="29">
        <v>43</v>
      </c>
      <c r="K56" s="30" t="b">
        <f>AND((Data!K57=Data!L57),NOT(ISBLANK(Data!K57)))</f>
        <v>0</v>
      </c>
    </row>
    <row r="57" spans="10:11" x14ac:dyDescent="0.45">
      <c r="J57" s="29">
        <v>44</v>
      </c>
      <c r="K57" s="30" t="b">
        <f>AND((Data!K58=Data!L58),NOT(ISBLANK(Data!K58)))</f>
        <v>0</v>
      </c>
    </row>
    <row r="58" spans="10:11" x14ac:dyDescent="0.45">
      <c r="J58" s="29">
        <v>45</v>
      </c>
      <c r="K58" s="30" t="b">
        <f>AND((Data!K59=Data!L59),NOT(ISBLANK(Data!K59)))</f>
        <v>0</v>
      </c>
    </row>
    <row r="59" spans="10:11" x14ac:dyDescent="0.45">
      <c r="J59" s="29">
        <v>46</v>
      </c>
      <c r="K59" s="30" t="b">
        <f>AND((Data!K60=Data!L60),NOT(ISBLANK(Data!K60)))</f>
        <v>0</v>
      </c>
    </row>
    <row r="60" spans="10:11" x14ac:dyDescent="0.45">
      <c r="J60" s="29">
        <v>47</v>
      </c>
      <c r="K60" s="30" t="b">
        <f>AND((Data!K61=Data!L61),NOT(ISBLANK(Data!K61)))</f>
        <v>0</v>
      </c>
    </row>
    <row r="61" spans="10:11" x14ac:dyDescent="0.45">
      <c r="J61" s="29">
        <v>48</v>
      </c>
      <c r="K61" s="30" t="b">
        <f>AND((Data!K62=Data!L62),NOT(ISBLANK(Data!K62)))</f>
        <v>0</v>
      </c>
    </row>
    <row r="62" spans="10:11" x14ac:dyDescent="0.45">
      <c r="J62" s="29">
        <v>49</v>
      </c>
      <c r="K62" s="30" t="b">
        <f>AND((Data!K63=Data!L63),NOT(ISBLANK(Data!K63)))</f>
        <v>0</v>
      </c>
    </row>
    <row r="63" spans="10:11" x14ac:dyDescent="0.45">
      <c r="J63" s="29">
        <v>50</v>
      </c>
      <c r="K63" s="30" t="b">
        <f>AND((Data!K64=Data!L64),NOT(ISBLANK(Data!K64)))</f>
        <v>0</v>
      </c>
    </row>
    <row r="64" spans="10:11" x14ac:dyDescent="0.45">
      <c r="J64" s="29">
        <v>51</v>
      </c>
      <c r="K64" s="30" t="b">
        <f>AND((Data!K65=Data!L65),NOT(ISBLANK(Data!K65)))</f>
        <v>0</v>
      </c>
    </row>
    <row r="65" spans="10:11" x14ac:dyDescent="0.45">
      <c r="J65" s="29">
        <v>52</v>
      </c>
      <c r="K65" s="30" t="b">
        <f>AND((Data!K66=Data!L66),NOT(ISBLANK(Data!K66)))</f>
        <v>0</v>
      </c>
    </row>
    <row r="66" spans="10:11" x14ac:dyDescent="0.45">
      <c r="J66" s="29">
        <v>53</v>
      </c>
      <c r="K66" s="30" t="b">
        <f>AND((Data!K67=Data!L67),NOT(ISBLANK(Data!K67)))</f>
        <v>0</v>
      </c>
    </row>
    <row r="67" spans="10:11" x14ac:dyDescent="0.45">
      <c r="J67" s="29">
        <v>54</v>
      </c>
      <c r="K67" s="30" t="b">
        <f>AND((Data!K68=Data!L68),NOT(ISBLANK(Data!K68)))</f>
        <v>0</v>
      </c>
    </row>
    <row r="68" spans="10:11" x14ac:dyDescent="0.45">
      <c r="J68" s="29">
        <v>55</v>
      </c>
      <c r="K68" s="30" t="b">
        <f>AND((Data!K69=Data!L69),NOT(ISBLANK(Data!K69)))</f>
        <v>0</v>
      </c>
    </row>
    <row r="69" spans="10:11" x14ac:dyDescent="0.45">
      <c r="J69" s="29">
        <v>56</v>
      </c>
      <c r="K69" s="30" t="b">
        <f>AND((Data!K70=Data!L70),NOT(ISBLANK(Data!K70)))</f>
        <v>0</v>
      </c>
    </row>
    <row r="70" spans="10:11" x14ac:dyDescent="0.45">
      <c r="J70" s="29">
        <v>57</v>
      </c>
      <c r="K70" s="30" t="b">
        <f>AND((Data!K71=Data!L71),NOT(ISBLANK(Data!K71)))</f>
        <v>0</v>
      </c>
    </row>
    <row r="71" spans="10:11" x14ac:dyDescent="0.45">
      <c r="J71" s="29">
        <v>58</v>
      </c>
      <c r="K71" s="30" t="b">
        <f>AND((Data!K72=Data!L72),NOT(ISBLANK(Data!K72)))</f>
        <v>0</v>
      </c>
    </row>
    <row r="72" spans="10:11" x14ac:dyDescent="0.45">
      <c r="J72" s="29">
        <v>59</v>
      </c>
      <c r="K72" s="30" t="b">
        <f>AND((Data!K73=Data!L73),NOT(ISBLANK(Data!K73)))</f>
        <v>0</v>
      </c>
    </row>
    <row r="73" spans="10:11" x14ac:dyDescent="0.45">
      <c r="J73" s="29">
        <v>60</v>
      </c>
      <c r="K73" s="30" t="b">
        <f>AND((Data!K74=Data!L74),NOT(ISBLANK(Data!K74)))</f>
        <v>0</v>
      </c>
    </row>
    <row r="74" spans="10:11" x14ac:dyDescent="0.45">
      <c r="J74" s="29">
        <v>61</v>
      </c>
      <c r="K74" s="30" t="b">
        <f>AND((Data!K75=Data!L75),NOT(ISBLANK(Data!K75)))</f>
        <v>0</v>
      </c>
    </row>
    <row r="75" spans="10:11" x14ac:dyDescent="0.45">
      <c r="J75" s="29">
        <v>62</v>
      </c>
      <c r="K75" s="30" t="b">
        <f>AND((Data!K76=Data!L76),NOT(ISBLANK(Data!K76)))</f>
        <v>0</v>
      </c>
    </row>
    <row r="76" spans="10:11" x14ac:dyDescent="0.45">
      <c r="J76" s="29">
        <v>63</v>
      </c>
      <c r="K76" s="30" t="b">
        <f>AND((Data!K77=Data!L77),NOT(ISBLANK(Data!K77)))</f>
        <v>0</v>
      </c>
    </row>
    <row r="77" spans="10:11" x14ac:dyDescent="0.45">
      <c r="J77" s="29">
        <v>64</v>
      </c>
      <c r="K77" s="30" t="b">
        <f>AND((Data!K78=Data!L78),NOT(ISBLANK(Data!K78)))</f>
        <v>0</v>
      </c>
    </row>
    <row r="78" spans="10:11" x14ac:dyDescent="0.45">
      <c r="J78" s="29">
        <v>65</v>
      </c>
      <c r="K78" s="30" t="b">
        <f>AND((Data!K79=Data!L79),NOT(ISBLANK(Data!K79)))</f>
        <v>0</v>
      </c>
    </row>
    <row r="79" spans="10:11" x14ac:dyDescent="0.45">
      <c r="J79" s="29">
        <v>66</v>
      </c>
      <c r="K79" s="30" t="b">
        <f>AND((Data!K80=Data!L80),NOT(ISBLANK(Data!K80)))</f>
        <v>0</v>
      </c>
    </row>
    <row r="80" spans="10:11" x14ac:dyDescent="0.45">
      <c r="J80" s="29">
        <v>67</v>
      </c>
      <c r="K80" s="30" t="b">
        <f>AND((Data!K81=Data!L81),NOT(ISBLANK(Data!K81)))</f>
        <v>0</v>
      </c>
    </row>
    <row r="81" spans="10:11" x14ac:dyDescent="0.45">
      <c r="J81" s="29">
        <v>68</v>
      </c>
      <c r="K81" s="30" t="b">
        <f>AND((Data!K82=Data!L82),NOT(ISBLANK(Data!K82)))</f>
        <v>0</v>
      </c>
    </row>
    <row r="82" spans="10:11" x14ac:dyDescent="0.45">
      <c r="J82" s="29">
        <v>69</v>
      </c>
      <c r="K82" s="30" t="b">
        <f>AND((Data!K83=Data!L83),NOT(ISBLANK(Data!K83)))</f>
        <v>0</v>
      </c>
    </row>
    <row r="83" spans="10:11" x14ac:dyDescent="0.45">
      <c r="J83" s="29">
        <v>70</v>
      </c>
      <c r="K83" s="30" t="b">
        <f>AND((Data!K84=Data!L84),NOT(ISBLANK(Data!K84)))</f>
        <v>0</v>
      </c>
    </row>
    <row r="84" spans="10:11" x14ac:dyDescent="0.45">
      <c r="J84" s="29">
        <v>71</v>
      </c>
      <c r="K84" s="30" t="b">
        <f>AND((Data!K85=Data!L85),NOT(ISBLANK(Data!K85)))</f>
        <v>0</v>
      </c>
    </row>
    <row r="85" spans="10:11" x14ac:dyDescent="0.45">
      <c r="J85" s="29">
        <v>72</v>
      </c>
      <c r="K85" s="30" t="b">
        <f>AND((Data!K86=Data!L86),NOT(ISBLANK(Data!K86)))</f>
        <v>0</v>
      </c>
    </row>
    <row r="86" spans="10:11" x14ac:dyDescent="0.45">
      <c r="J86" s="29">
        <v>73</v>
      </c>
      <c r="K86" s="30" t="b">
        <f>AND((Data!K87=Data!L87),NOT(ISBLANK(Data!K87)))</f>
        <v>0</v>
      </c>
    </row>
    <row r="87" spans="10:11" x14ac:dyDescent="0.45">
      <c r="J87" s="29">
        <v>74</v>
      </c>
      <c r="K87" s="30" t="b">
        <f>AND((Data!K88=Data!L88),NOT(ISBLANK(Data!K88)))</f>
        <v>0</v>
      </c>
    </row>
    <row r="88" spans="10:11" x14ac:dyDescent="0.45">
      <c r="J88" s="29">
        <v>75</v>
      </c>
      <c r="K88" s="30" t="b">
        <f>AND((Data!K89=Data!L89),NOT(ISBLANK(Data!K89)))</f>
        <v>0</v>
      </c>
    </row>
    <row r="89" spans="10:11" x14ac:dyDescent="0.45">
      <c r="J89" s="29">
        <v>76</v>
      </c>
      <c r="K89" s="30" t="b">
        <f>AND((Data!K90=Data!L90),NOT(ISBLANK(Data!K90)))</f>
        <v>0</v>
      </c>
    </row>
    <row r="90" spans="10:11" x14ac:dyDescent="0.45">
      <c r="J90" s="29">
        <v>77</v>
      </c>
      <c r="K90" s="30" t="b">
        <f>AND((Data!K91=Data!L91),NOT(ISBLANK(Data!K91)))</f>
        <v>0</v>
      </c>
    </row>
    <row r="91" spans="10:11" x14ac:dyDescent="0.45">
      <c r="J91" s="29">
        <v>78</v>
      </c>
      <c r="K91" s="30" t="b">
        <f>AND((Data!K92=Data!L92),NOT(ISBLANK(Data!K92)))</f>
        <v>0</v>
      </c>
    </row>
    <row r="92" spans="10:11" x14ac:dyDescent="0.45">
      <c r="J92" s="29">
        <v>79</v>
      </c>
      <c r="K92" s="30" t="b">
        <f>AND((Data!K93=Data!L93),NOT(ISBLANK(Data!K93)))</f>
        <v>0</v>
      </c>
    </row>
    <row r="93" spans="10:11" x14ac:dyDescent="0.45">
      <c r="J93" s="29">
        <v>80</v>
      </c>
      <c r="K93" s="30" t="b">
        <f>AND((Data!K94=Data!L94),NOT(ISBLANK(Data!K94)))</f>
        <v>0</v>
      </c>
    </row>
    <row r="94" spans="10:11" x14ac:dyDescent="0.45">
      <c r="J94" s="29">
        <v>81</v>
      </c>
      <c r="K94" s="30" t="b">
        <f>AND((Data!K95=Data!L95),NOT(ISBLANK(Data!K95)))</f>
        <v>0</v>
      </c>
    </row>
    <row r="95" spans="10:11" x14ac:dyDescent="0.45">
      <c r="J95" s="29">
        <v>82</v>
      </c>
      <c r="K95" s="30" t="b">
        <f>AND((Data!K96=Data!L96),NOT(ISBLANK(Data!K96)))</f>
        <v>0</v>
      </c>
    </row>
    <row r="96" spans="10:11" x14ac:dyDescent="0.45">
      <c r="J96" s="29">
        <v>83</v>
      </c>
      <c r="K96" s="30" t="b">
        <f>AND((Data!K97=Data!L97),NOT(ISBLANK(Data!K97)))</f>
        <v>0</v>
      </c>
    </row>
    <row r="97" spans="10:11" x14ac:dyDescent="0.45">
      <c r="J97" s="29">
        <v>84</v>
      </c>
      <c r="K97" s="30" t="b">
        <f>AND((Data!K98=Data!L98),NOT(ISBLANK(Data!K98)))</f>
        <v>0</v>
      </c>
    </row>
    <row r="98" spans="10:11" x14ac:dyDescent="0.45">
      <c r="J98" s="29">
        <v>85</v>
      </c>
      <c r="K98" s="30" t="b">
        <f>AND((Data!K99=Data!L99),NOT(ISBLANK(Data!K99)))</f>
        <v>0</v>
      </c>
    </row>
    <row r="99" spans="10:11" x14ac:dyDescent="0.45">
      <c r="J99" s="29">
        <v>86</v>
      </c>
      <c r="K99" s="30" t="b">
        <f>AND((Data!K100=Data!L100),NOT(ISBLANK(Data!K100)))</f>
        <v>0</v>
      </c>
    </row>
    <row r="100" spans="10:11" x14ac:dyDescent="0.45">
      <c r="J100" s="29">
        <v>87</v>
      </c>
      <c r="K100" s="30" t="b">
        <f>AND((Data!K101=Data!L101),NOT(ISBLANK(Data!K101)))</f>
        <v>0</v>
      </c>
    </row>
    <row r="101" spans="10:11" x14ac:dyDescent="0.45">
      <c r="J101" s="29">
        <v>88</v>
      </c>
      <c r="K101" s="30" t="b">
        <f>AND((Data!K102=Data!L102),NOT(ISBLANK(Data!K102)))</f>
        <v>0</v>
      </c>
    </row>
    <row r="102" spans="10:11" x14ac:dyDescent="0.45">
      <c r="J102" s="29">
        <v>89</v>
      </c>
      <c r="K102" s="30" t="b">
        <f>AND((Data!K103=Data!L103),NOT(ISBLANK(Data!K103)))</f>
        <v>0</v>
      </c>
    </row>
    <row r="103" spans="10:11" x14ac:dyDescent="0.45">
      <c r="J103" s="29">
        <v>90</v>
      </c>
      <c r="K103" s="30" t="b">
        <f>AND((Data!K104=Data!L104),NOT(ISBLANK(Data!K104)))</f>
        <v>0</v>
      </c>
    </row>
    <row r="104" spans="10:11" x14ac:dyDescent="0.45">
      <c r="J104" s="29">
        <v>91</v>
      </c>
      <c r="K104" s="30" t="b">
        <f>AND((Data!K105=Data!L105),NOT(ISBLANK(Data!K105)))</f>
        <v>0</v>
      </c>
    </row>
    <row r="105" spans="10:11" x14ac:dyDescent="0.45">
      <c r="J105" s="29">
        <v>92</v>
      </c>
      <c r="K105" s="30" t="b">
        <f>AND((Data!K106=Data!L106),NOT(ISBLANK(Data!K106)))</f>
        <v>0</v>
      </c>
    </row>
    <row r="106" spans="10:11" x14ac:dyDescent="0.45">
      <c r="J106" s="29">
        <v>93</v>
      </c>
      <c r="K106" s="30" t="b">
        <f>AND((Data!K107=Data!L107),NOT(ISBLANK(Data!K107)))</f>
        <v>0</v>
      </c>
    </row>
    <row r="107" spans="10:11" x14ac:dyDescent="0.45">
      <c r="J107" s="29">
        <v>94</v>
      </c>
      <c r="K107" s="30" t="b">
        <f>AND((Data!K108=Data!L108),NOT(ISBLANK(Data!K108)))</f>
        <v>0</v>
      </c>
    </row>
    <row r="108" spans="10:11" x14ac:dyDescent="0.45">
      <c r="J108" s="29">
        <v>95</v>
      </c>
      <c r="K108" s="30" t="b">
        <f>AND((Data!K109=Data!L109),NOT(ISBLANK(Data!K109)))</f>
        <v>0</v>
      </c>
    </row>
    <row r="109" spans="10:11" x14ac:dyDescent="0.45">
      <c r="J109" s="29">
        <v>96</v>
      </c>
      <c r="K109" s="30" t="b">
        <f>AND((Data!K110=Data!L110),NOT(ISBLANK(Data!K110)))</f>
        <v>0</v>
      </c>
    </row>
    <row r="110" spans="10:11" x14ac:dyDescent="0.45">
      <c r="J110" s="29">
        <v>97</v>
      </c>
      <c r="K110" s="30" t="b">
        <f>AND((Data!K111=Data!L111),NOT(ISBLANK(Data!K111)))</f>
        <v>0</v>
      </c>
    </row>
    <row r="111" spans="10:11" x14ac:dyDescent="0.45">
      <c r="J111" s="29">
        <v>98</v>
      </c>
      <c r="K111" s="30" t="b">
        <f>AND((Data!K112=Data!L112),NOT(ISBLANK(Data!K112)))</f>
        <v>0</v>
      </c>
    </row>
    <row r="112" spans="10:11" ht="14.65" thickBot="1" x14ac:dyDescent="0.5">
      <c r="J112" s="31">
        <v>99</v>
      </c>
      <c r="K112" s="32" t="b">
        <f>AND((Data!K113=Data!L113),NOT(ISBLANK(Data!K113)))</f>
        <v>0</v>
      </c>
    </row>
  </sheetData>
  <sheetProtection algorithmName="SHA-512" hashValue="GE/jMf6C36OzSs5482D03PF2vgFx8yHrlo9Q2ltSx4WKMd8qwMobzkfIKRkJiiZBBiSrxt1JJOyc6Tj8joZ55Q==" saltValue="BczkMVyZwvVodRAiA+tupA==" spinCount="100000" sheet="1" objects="1" scenarios="1"/>
  <mergeCells count="7">
    <mergeCell ref="G35:G37"/>
    <mergeCell ref="J13:K13"/>
    <mergeCell ref="G27:G31"/>
    <mergeCell ref="G21:G24"/>
    <mergeCell ref="G8:G9"/>
    <mergeCell ref="G12:G13"/>
    <mergeCell ref="G15:G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23774-FE19-422A-BC20-53522EA025EA}">
  <sheetPr codeName="Sheet4"/>
  <dimension ref="A1:K13"/>
  <sheetViews>
    <sheetView workbookViewId="0">
      <selection activeCell="N3" sqref="N3"/>
    </sheetView>
  </sheetViews>
  <sheetFormatPr defaultRowHeight="14.25" x14ac:dyDescent="0.45"/>
  <cols>
    <col min="1" max="3" width="9.1328125" customWidth="1"/>
  </cols>
  <sheetData>
    <row r="1" spans="1:11" x14ac:dyDescent="0.4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4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x14ac:dyDescent="0.5">
      <c r="A3" s="67"/>
      <c r="B3" s="128" t="s">
        <v>91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15.75" x14ac:dyDescent="0.5">
      <c r="A4" s="67"/>
      <c r="B4" s="128" t="s">
        <v>92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ht="15.75" x14ac:dyDescent="0.5">
      <c r="A5" s="67"/>
      <c r="B5" s="128" t="s">
        <v>67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x14ac:dyDescent="0.4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x14ac:dyDescent="0.4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4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x14ac:dyDescent="0.4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x14ac:dyDescent="0.4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4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4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x14ac:dyDescent="0.4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</sheetData>
  <sheetProtection algorithmName="SHA-512" hashValue="oym9AyrxG9qXQWx36DU5ckwT1BzbXJ6R97CVXJ6gCQykysKWX6ygTqkon0FSLoxaMIb+ALrCNggfmxxnsxcuHQ==" saltValue="CXT8A80wgEd0uLiNNZJFeg==" spinCount="100000" sheet="1" scenarios="1" formatColumns="0" formatRows="0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r Shell Object" shapeId="4115" r:id="rId4">
          <objectPr defaultSize="0" autoPict="0" r:id="rId5">
            <anchor moveWithCells="1">
              <from>
                <xdr:col>2</xdr:col>
                <xdr:colOff>0</xdr:colOff>
                <xdr:row>6</xdr:row>
                <xdr:rowOff>95250</xdr:rowOff>
              </from>
              <to>
                <xdr:col>7</xdr:col>
                <xdr:colOff>581025</xdr:colOff>
                <xdr:row>10</xdr:row>
                <xdr:rowOff>28575</xdr:rowOff>
              </to>
            </anchor>
          </objectPr>
        </oleObject>
      </mc:Choice>
      <mc:Fallback>
        <oleObject progId="Packager Shell Object" shapeId="411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Data</vt:lpstr>
      <vt:lpstr>Summary</vt:lpstr>
      <vt:lpstr>Indicator</vt:lpstr>
      <vt:lpstr>Indicator!_ftnref1</vt:lpstr>
      <vt:lpstr>Adult_bed_number</vt:lpstr>
      <vt:lpstr>Audit_date</vt:lpstr>
      <vt:lpstr>EDS_in_use</vt:lpstr>
      <vt:lpstr>Hospital_name</vt:lpstr>
      <vt:lpstr>Indicator_name</vt:lpstr>
      <vt:lpstr>Indicator_number</vt:lpstr>
      <vt:lpstr>pt_age</vt:lpstr>
      <vt:lpstr>q4_and_q5_match</vt:lpstr>
      <vt:lpstr>question2</vt:lpstr>
      <vt:lpstr>rec_loc</vt:lpstr>
      <vt:lpstr>Total_Audits</vt:lpstr>
      <vt:lpstr>YN_List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</dc:creator>
  <cp:lastModifiedBy>Sarah Dinh</cp:lastModifiedBy>
  <dcterms:created xsi:type="dcterms:W3CDTF">2018-11-16T21:11:21Z</dcterms:created>
  <dcterms:modified xsi:type="dcterms:W3CDTF">2020-11-26T00:05:24Z</dcterms:modified>
</cp:coreProperties>
</file>